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69182\Desktop\"/>
    </mc:Choice>
  </mc:AlternateContent>
  <xr:revisionPtr revIDLastSave="0" documentId="8_{18AD81CE-B225-439A-B373-1C458F5917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校長・教員（入力用）" sheetId="15" r:id="rId1"/>
    <sheet name="記入例R9" sheetId="11" r:id="rId2"/>
    <sheet name="記入について " sheetId="13" r:id="rId3"/>
    <sheet name="Sheet3" sheetId="3" state="hidden" r:id="rId4"/>
  </sheets>
  <definedNames>
    <definedName name="_xlnm.Print_Area" localSheetId="2">'記入について '!$A$1:$AQ$60</definedName>
    <definedName name="_xlnm.Print_Area" localSheetId="1">記入例R9!$A$1:$AS$57</definedName>
    <definedName name="_xlnm.Print_Area" localSheetId="0">'校長・教員（入力用）'!$A$1:$AS$57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30" i="15" l="1"/>
  <c r="Z30" i="11" l="1"/>
  <c r="BY29" i="15" l="1"/>
  <c r="CA29" i="15" s="1"/>
  <c r="BX29" i="15"/>
  <c r="BT29" i="15"/>
  <c r="BU29" i="15" s="1"/>
  <c r="BS29" i="15"/>
  <c r="BP29" i="15"/>
  <c r="BM29" i="15"/>
  <c r="BY28" i="15"/>
  <c r="BX28" i="15"/>
  <c r="CA28" i="15" s="1"/>
  <c r="BU28" i="15"/>
  <c r="BZ28" i="15" s="1"/>
  <c r="BT28" i="15"/>
  <c r="BS28" i="15"/>
  <c r="BP28" i="15"/>
  <c r="BM28" i="15"/>
  <c r="BY27" i="15"/>
  <c r="CA27" i="15" s="1"/>
  <c r="BX27" i="15"/>
  <c r="BT27" i="15"/>
  <c r="BU27" i="15" s="1"/>
  <c r="BS27" i="15"/>
  <c r="BP27" i="15"/>
  <c r="BM27" i="15"/>
  <c r="CA26" i="15"/>
  <c r="CC26" i="15" s="1"/>
  <c r="BQ26" i="15" s="1"/>
  <c r="BR26" i="15" s="1"/>
  <c r="BZ26" i="15"/>
  <c r="BY26" i="15"/>
  <c r="BX26" i="15"/>
  <c r="BU26" i="15"/>
  <c r="BV26" i="15" s="1"/>
  <c r="AA26" i="15" s="1"/>
  <c r="BT26" i="15"/>
  <c r="BS26" i="15"/>
  <c r="BP26" i="15"/>
  <c r="BM26" i="15"/>
  <c r="BY25" i="15"/>
  <c r="CA25" i="15" s="1"/>
  <c r="BX25" i="15"/>
  <c r="BT25" i="15"/>
  <c r="BU25" i="15" s="1"/>
  <c r="BS25" i="15"/>
  <c r="BP25" i="15"/>
  <c r="BM25" i="15"/>
  <c r="BY24" i="15"/>
  <c r="BX24" i="15"/>
  <c r="CA24" i="15" s="1"/>
  <c r="BU24" i="15"/>
  <c r="BV24" i="15" s="1"/>
  <c r="AA24" i="15" s="1"/>
  <c r="BT24" i="15"/>
  <c r="BS24" i="15"/>
  <c r="BP24" i="15"/>
  <c r="BM24" i="15"/>
  <c r="BY23" i="15"/>
  <c r="CA23" i="15" s="1"/>
  <c r="BX23" i="15"/>
  <c r="BT23" i="15"/>
  <c r="BU23" i="15" s="1"/>
  <c r="BS23" i="15"/>
  <c r="BP23" i="15"/>
  <c r="BM23" i="15"/>
  <c r="CA22" i="15"/>
  <c r="CC22" i="15" s="1"/>
  <c r="BQ22" i="15" s="1"/>
  <c r="BR22" i="15" s="1"/>
  <c r="BY22" i="15"/>
  <c r="BX22" i="15"/>
  <c r="BT22" i="15"/>
  <c r="BU22" i="15" s="1"/>
  <c r="BS22" i="15"/>
  <c r="BP22" i="15"/>
  <c r="BM22" i="15"/>
  <c r="BY21" i="15"/>
  <c r="CA21" i="15" s="1"/>
  <c r="BX21" i="15"/>
  <c r="BT21" i="15"/>
  <c r="BS21" i="15"/>
  <c r="BP21" i="15"/>
  <c r="BM21" i="15"/>
  <c r="BY20" i="15"/>
  <c r="BX20" i="15"/>
  <c r="CA20" i="15" s="1"/>
  <c r="BT20" i="15"/>
  <c r="BU20" i="15" s="1"/>
  <c r="BZ20" i="15" s="1"/>
  <c r="BS20" i="15"/>
  <c r="BP20" i="15"/>
  <c r="BM20" i="15"/>
  <c r="BY19" i="15"/>
  <c r="BX19" i="15"/>
  <c r="BT19" i="15"/>
  <c r="BU19" i="15" s="1"/>
  <c r="BS19" i="15"/>
  <c r="BP19" i="15"/>
  <c r="BM19" i="15"/>
  <c r="BY18" i="15"/>
  <c r="BX18" i="15"/>
  <c r="CA18" i="15" s="1"/>
  <c r="CC18" i="15" s="1"/>
  <c r="BQ18" i="15" s="1"/>
  <c r="BT18" i="15"/>
  <c r="BU18" i="15" s="1"/>
  <c r="BV18" i="15" s="1"/>
  <c r="AA18" i="15" s="1"/>
  <c r="BS18" i="15"/>
  <c r="BP18" i="15"/>
  <c r="BM18" i="15"/>
  <c r="BY17" i="15"/>
  <c r="BX17" i="15"/>
  <c r="BT17" i="15"/>
  <c r="BS17" i="15"/>
  <c r="BP17" i="15"/>
  <c r="BM17" i="15"/>
  <c r="BY16" i="15"/>
  <c r="BX16" i="15"/>
  <c r="CA16" i="15" s="1"/>
  <c r="BT16" i="15"/>
  <c r="BS16" i="15"/>
  <c r="BU16" i="15" s="1"/>
  <c r="BZ16" i="15" s="1"/>
  <c r="BP16" i="15"/>
  <c r="BM16" i="15"/>
  <c r="BY15" i="15"/>
  <c r="BX15" i="15"/>
  <c r="BT15" i="15"/>
  <c r="BS15" i="15"/>
  <c r="BP15" i="15"/>
  <c r="BM15" i="15"/>
  <c r="BY14" i="15"/>
  <c r="BX14" i="15"/>
  <c r="BM13" i="15"/>
  <c r="BN13" i="15" s="1"/>
  <c r="BO13" i="15" s="1"/>
  <c r="BP13" i="15" s="1"/>
  <c r="BQ5" i="15"/>
  <c r="BR5" i="15" s="1"/>
  <c r="BS5" i="15" s="1"/>
  <c r="BQ13" i="15" s="1"/>
  <c r="BP5" i="15"/>
  <c r="S2" i="15"/>
  <c r="S3" i="15" s="1"/>
  <c r="BV22" i="15" l="1"/>
  <c r="AA22" i="15" s="1"/>
  <c r="BZ22" i="15"/>
  <c r="BR18" i="15"/>
  <c r="BU17" i="15"/>
  <c r="CA19" i="15"/>
  <c r="CC19" i="15" s="1"/>
  <c r="BQ19" i="15" s="1"/>
  <c r="BR19" i="15" s="1"/>
  <c r="CA17" i="15"/>
  <c r="CB17" i="15" s="1"/>
  <c r="BN17" i="15" s="1"/>
  <c r="BO17" i="15" s="1"/>
  <c r="BZ18" i="15"/>
  <c r="BU15" i="15"/>
  <c r="BV15" i="15" s="1"/>
  <c r="BU21" i="15"/>
  <c r="BZ21" i="15" s="1"/>
  <c r="CA15" i="15"/>
  <c r="CC15" i="15" s="1"/>
  <c r="BQ15" i="15" s="1"/>
  <c r="BR15" i="15" s="1"/>
  <c r="BR13" i="15"/>
  <c r="W13" i="15" s="1"/>
  <c r="CC23" i="15"/>
  <c r="BQ23" i="15" s="1"/>
  <c r="BR23" i="15" s="1"/>
  <c r="Y23" i="15" s="1"/>
  <c r="CB23" i="15"/>
  <c r="BN23" i="15" s="1"/>
  <c r="BO23" i="15" s="1"/>
  <c r="BR27" i="15"/>
  <c r="CC21" i="15"/>
  <c r="BQ21" i="15" s="1"/>
  <c r="BR21" i="15" s="1"/>
  <c r="CB21" i="15"/>
  <c r="BN21" i="15" s="1"/>
  <c r="BO21" i="15" s="1"/>
  <c r="BO24" i="15"/>
  <c r="CC29" i="15"/>
  <c r="BQ29" i="15" s="1"/>
  <c r="BR29" i="15" s="1"/>
  <c r="Y29" i="15" s="1"/>
  <c r="CB29" i="15"/>
  <c r="BN29" i="15" s="1"/>
  <c r="BO29" i="15" s="1"/>
  <c r="BV19" i="15"/>
  <c r="AA19" i="15" s="1"/>
  <c r="BZ19" i="15"/>
  <c r="CC20" i="15"/>
  <c r="BQ20" i="15" s="1"/>
  <c r="BR20" i="15" s="1"/>
  <c r="CB20" i="15"/>
  <c r="BN20" i="15" s="1"/>
  <c r="BO20" i="15" s="1"/>
  <c r="BV27" i="15"/>
  <c r="AA27" i="15" s="1"/>
  <c r="BZ27" i="15"/>
  <c r="CC28" i="15"/>
  <c r="BQ28" i="15" s="1"/>
  <c r="BR28" i="15" s="1"/>
  <c r="Y28" i="15" s="1"/>
  <c r="CB28" i="15"/>
  <c r="BN28" i="15" s="1"/>
  <c r="BZ17" i="15"/>
  <c r="BV17" i="15"/>
  <c r="AA17" i="15" s="1"/>
  <c r="BZ25" i="15"/>
  <c r="BV25" i="15"/>
  <c r="AA25" i="15" s="1"/>
  <c r="CC27" i="15"/>
  <c r="BQ27" i="15" s="1"/>
  <c r="CB27" i="15"/>
  <c r="BN27" i="15" s="1"/>
  <c r="BO27" i="15" s="1"/>
  <c r="CC25" i="15"/>
  <c r="BQ25" i="15" s="1"/>
  <c r="BR25" i="15" s="1"/>
  <c r="Y25" i="15" s="1"/>
  <c r="CB25" i="15"/>
  <c r="BN25" i="15" s="1"/>
  <c r="BO25" i="15" s="1"/>
  <c r="BO28" i="15"/>
  <c r="BV23" i="15"/>
  <c r="AA23" i="15" s="1"/>
  <c r="BZ23" i="15"/>
  <c r="BV21" i="15"/>
  <c r="AA21" i="15" s="1"/>
  <c r="BZ29" i="15"/>
  <c r="BV29" i="15"/>
  <c r="AA29" i="15" s="1"/>
  <c r="CC16" i="15"/>
  <c r="BQ16" i="15" s="1"/>
  <c r="BR16" i="15" s="1"/>
  <c r="CB16" i="15"/>
  <c r="BN16" i="15" s="1"/>
  <c r="BO16" i="15" s="1"/>
  <c r="CC24" i="15"/>
  <c r="BQ24" i="15" s="1"/>
  <c r="BR24" i="15" s="1"/>
  <c r="CB24" i="15"/>
  <c r="BN24" i="15" s="1"/>
  <c r="BV16" i="15"/>
  <c r="AA16" i="15" s="1"/>
  <c r="BV28" i="15"/>
  <c r="AA28" i="15" s="1"/>
  <c r="CB18" i="15"/>
  <c r="BN18" i="15" s="1"/>
  <c r="BO18" i="15" s="1"/>
  <c r="Y18" i="15" s="1"/>
  <c r="CB22" i="15"/>
  <c r="BN22" i="15" s="1"/>
  <c r="BO22" i="15" s="1"/>
  <c r="Y22" i="15" s="1"/>
  <c r="CB26" i="15"/>
  <c r="BN26" i="15" s="1"/>
  <c r="BO26" i="15" s="1"/>
  <c r="Y26" i="15" s="1"/>
  <c r="BV20" i="15"/>
  <c r="AA20" i="15" s="1"/>
  <c r="BZ24" i="15"/>
  <c r="CC17" i="15" l="1"/>
  <c r="BQ17" i="15" s="1"/>
  <c r="BR17" i="15" s="1"/>
  <c r="CB19" i="15"/>
  <c r="BN19" i="15" s="1"/>
  <c r="BO19" i="15" s="1"/>
  <c r="BZ15" i="15"/>
  <c r="CB15" i="15"/>
  <c r="BN15" i="15" s="1"/>
  <c r="BO15" i="15" s="1"/>
  <c r="Y15" i="15" s="1"/>
  <c r="Y17" i="15"/>
  <c r="Y19" i="15"/>
  <c r="Y21" i="15"/>
  <c r="Y16" i="15"/>
  <c r="Y27" i="15"/>
  <c r="AA15" i="15"/>
  <c r="Y20" i="15"/>
  <c r="Y24" i="15"/>
  <c r="S2" i="11"/>
  <c r="BM30" i="15" l="1"/>
  <c r="BU30" i="15"/>
  <c r="Z30" i="15" s="1"/>
  <c r="BT30" i="15"/>
  <c r="W30" i="15" s="1"/>
  <c r="BY29" i="11" l="1"/>
  <c r="BX29" i="11"/>
  <c r="BP29" i="11"/>
  <c r="BT29" i="11"/>
  <c r="BS29" i="11"/>
  <c r="BU29" i="11"/>
  <c r="BV29" i="11" s="1"/>
  <c r="AA29" i="11" s="1"/>
  <c r="BM29" i="11"/>
  <c r="BY28" i="11"/>
  <c r="BX28" i="11"/>
  <c r="BT28" i="11"/>
  <c r="BU28" i="11" s="1"/>
  <c r="BS28" i="11"/>
  <c r="BP28" i="11"/>
  <c r="BM28" i="11"/>
  <c r="BY27" i="11"/>
  <c r="BX27" i="11"/>
  <c r="CA27" i="11" s="1"/>
  <c r="BP27" i="11"/>
  <c r="BT27" i="11"/>
  <c r="BU27" i="11" s="1"/>
  <c r="BV27" i="11" s="1"/>
  <c r="AA27" i="11" s="1"/>
  <c r="BS27" i="11"/>
  <c r="BM27" i="11"/>
  <c r="BY26" i="11"/>
  <c r="BX26" i="11"/>
  <c r="CA26" i="11" s="1"/>
  <c r="BT26" i="11"/>
  <c r="BU26" i="11" s="1"/>
  <c r="BS26" i="11"/>
  <c r="BP26" i="11"/>
  <c r="BM26" i="11"/>
  <c r="BY25" i="11"/>
  <c r="BX25" i="11"/>
  <c r="CA25" i="11" s="1"/>
  <c r="BP25" i="11"/>
  <c r="BT25" i="11"/>
  <c r="BU25" i="11" s="1"/>
  <c r="BS25" i="11"/>
  <c r="BM25" i="11"/>
  <c r="BY24" i="11"/>
  <c r="BX24" i="11"/>
  <c r="BT24" i="11"/>
  <c r="BS24" i="11"/>
  <c r="BU24" i="11"/>
  <c r="BZ24" i="11" s="1"/>
  <c r="BP24" i="11"/>
  <c r="BM24" i="11"/>
  <c r="BY23" i="11"/>
  <c r="BX23" i="11"/>
  <c r="CA23" i="11" s="1"/>
  <c r="BP23" i="11"/>
  <c r="BT23" i="11"/>
  <c r="BS23" i="11"/>
  <c r="BU23" i="11"/>
  <c r="BZ23" i="11" s="1"/>
  <c r="BM23" i="11"/>
  <c r="BY22" i="11"/>
  <c r="BX22" i="11"/>
  <c r="CA22" i="11" s="1"/>
  <c r="BT22" i="11"/>
  <c r="BS22" i="11"/>
  <c r="BP22" i="11"/>
  <c r="BM22" i="11"/>
  <c r="BY21" i="11"/>
  <c r="BX21" i="11"/>
  <c r="BP21" i="11"/>
  <c r="BT21" i="11"/>
  <c r="BS21" i="11"/>
  <c r="BM21" i="11"/>
  <c r="BY20" i="11"/>
  <c r="BX20" i="11"/>
  <c r="BT20" i="11"/>
  <c r="BS20" i="11"/>
  <c r="BP20" i="11"/>
  <c r="BM20" i="11"/>
  <c r="BY19" i="11"/>
  <c r="BX19" i="11"/>
  <c r="BP19" i="11"/>
  <c r="BT19" i="11"/>
  <c r="BS19" i="11"/>
  <c r="BM19" i="11"/>
  <c r="BY18" i="11"/>
  <c r="BX18" i="11"/>
  <c r="CA18" i="11" s="1"/>
  <c r="BT18" i="11"/>
  <c r="BU18" i="11" s="1"/>
  <c r="BS18" i="11"/>
  <c r="BP18" i="11"/>
  <c r="BM18" i="11"/>
  <c r="BY17" i="11"/>
  <c r="BX17" i="11"/>
  <c r="BP17" i="11"/>
  <c r="BT17" i="11"/>
  <c r="BS17" i="11"/>
  <c r="BU17" i="11" s="1"/>
  <c r="BM17" i="11"/>
  <c r="BY16" i="11"/>
  <c r="BX16" i="11"/>
  <c r="BT16" i="11"/>
  <c r="BS16" i="11"/>
  <c r="BP16" i="11"/>
  <c r="BM16" i="11"/>
  <c r="BY15" i="11"/>
  <c r="CA15" i="11" s="1"/>
  <c r="BX15" i="11"/>
  <c r="BP15" i="11"/>
  <c r="BT15" i="11"/>
  <c r="BS15" i="11"/>
  <c r="BM15" i="11"/>
  <c r="BY14" i="11"/>
  <c r="BX14" i="11"/>
  <c r="BM13" i="11"/>
  <c r="BN13" i="11" s="1"/>
  <c r="BO13" i="11" s="1"/>
  <c r="BP13" i="11" s="1"/>
  <c r="BP5" i="11"/>
  <c r="BR5" i="11" s="1"/>
  <c r="BS5" i="11" s="1"/>
  <c r="BQ5" i="11"/>
  <c r="BV24" i="11"/>
  <c r="AA24" i="11"/>
  <c r="CA20" i="11" l="1"/>
  <c r="BV23" i="11"/>
  <c r="AA23" i="11" s="1"/>
  <c r="BU22" i="11"/>
  <c r="BZ22" i="11" s="1"/>
  <c r="CA21" i="11"/>
  <c r="CC21" i="11" s="1"/>
  <c r="BQ21" i="11" s="1"/>
  <c r="BR21" i="11" s="1"/>
  <c r="CB18" i="11"/>
  <c r="BN18" i="11" s="1"/>
  <c r="BO18" i="11" s="1"/>
  <c r="CC18" i="11"/>
  <c r="BQ18" i="11" s="1"/>
  <c r="BR18" i="11" s="1"/>
  <c r="BU16" i="11"/>
  <c r="BZ16" i="11" s="1"/>
  <c r="BU15" i="11"/>
  <c r="BZ15" i="11" s="1"/>
  <c r="BU20" i="11"/>
  <c r="BV20" i="11" s="1"/>
  <c r="AA20" i="11" s="1"/>
  <c r="BU19" i="11"/>
  <c r="BV19" i="11" s="1"/>
  <c r="AA19" i="11" s="1"/>
  <c r="CA19" i="11"/>
  <c r="CB19" i="11" s="1"/>
  <c r="BN19" i="11" s="1"/>
  <c r="BO19" i="11" s="1"/>
  <c r="CC15" i="11"/>
  <c r="BQ15" i="11" s="1"/>
  <c r="BR15" i="11" s="1"/>
  <c r="CB15" i="11"/>
  <c r="BN15" i="11" s="1"/>
  <c r="BO15" i="11" s="1"/>
  <c r="BV18" i="11"/>
  <c r="AA18" i="11" s="1"/>
  <c r="BZ18" i="11"/>
  <c r="BZ26" i="11"/>
  <c r="BV26" i="11"/>
  <c r="AA26" i="11" s="1"/>
  <c r="BZ25" i="11"/>
  <c r="BV25" i="11"/>
  <c r="AA25" i="11" s="1"/>
  <c r="CC20" i="11"/>
  <c r="BQ20" i="11" s="1"/>
  <c r="BR20" i="11" s="1"/>
  <c r="CB20" i="11"/>
  <c r="BN20" i="11" s="1"/>
  <c r="BO20" i="11" s="1"/>
  <c r="BV28" i="11"/>
  <c r="AA28" i="11" s="1"/>
  <c r="BZ28" i="11"/>
  <c r="BZ17" i="11"/>
  <c r="BV17" i="11"/>
  <c r="AA17" i="11" s="1"/>
  <c r="CA17" i="11"/>
  <c r="CB17" i="11" s="1"/>
  <c r="BN17" i="11" s="1"/>
  <c r="BO17" i="11" s="1"/>
  <c r="BU21" i="11"/>
  <c r="BV21" i="11" s="1"/>
  <c r="AA21" i="11" s="1"/>
  <c r="CA24" i="11"/>
  <c r="CA16" i="11"/>
  <c r="CC16" i="11" s="1"/>
  <c r="BQ16" i="11" s="1"/>
  <c r="BR16" i="11" s="1"/>
  <c r="CA29" i="11"/>
  <c r="CA28" i="11"/>
  <c r="CC28" i="11" s="1"/>
  <c r="BQ28" i="11" s="1"/>
  <c r="BR28" i="11" s="1"/>
  <c r="Y28" i="11" s="1"/>
  <c r="BQ13" i="11"/>
  <c r="BR13" i="11" s="1"/>
  <c r="W13" i="11" s="1"/>
  <c r="CB23" i="11"/>
  <c r="BN23" i="11" s="1"/>
  <c r="BO23" i="11" s="1"/>
  <c r="CC23" i="11"/>
  <c r="BQ23" i="11" s="1"/>
  <c r="BR23" i="11" s="1"/>
  <c r="Y23" i="11" s="1"/>
  <c r="CB25" i="11"/>
  <c r="BN25" i="11" s="1"/>
  <c r="BO25" i="11" s="1"/>
  <c r="CC25" i="11"/>
  <c r="BQ25" i="11" s="1"/>
  <c r="CB27" i="11"/>
  <c r="BN27" i="11" s="1"/>
  <c r="BO27" i="11" s="1"/>
  <c r="CC27" i="11"/>
  <c r="BQ27" i="11" s="1"/>
  <c r="CB29" i="11"/>
  <c r="BN29" i="11" s="1"/>
  <c r="BO29" i="11" s="1"/>
  <c r="CC29" i="11"/>
  <c r="BQ29" i="11" s="1"/>
  <c r="BR29" i="11" s="1"/>
  <c r="CC22" i="11"/>
  <c r="BQ22" i="11" s="1"/>
  <c r="BR22" i="11" s="1"/>
  <c r="CB22" i="11"/>
  <c r="BN22" i="11" s="1"/>
  <c r="BO22" i="11" s="1"/>
  <c r="CC24" i="11"/>
  <c r="BQ24" i="11" s="1"/>
  <c r="BR24" i="11" s="1"/>
  <c r="CB24" i="11"/>
  <c r="BN24" i="11" s="1"/>
  <c r="BO24" i="11" s="1"/>
  <c r="BR25" i="11"/>
  <c r="Y25" i="11" s="1"/>
  <c r="CC26" i="11"/>
  <c r="BQ26" i="11" s="1"/>
  <c r="BR26" i="11" s="1"/>
  <c r="CB26" i="11"/>
  <c r="BN26" i="11" s="1"/>
  <c r="BO26" i="11" s="1"/>
  <c r="BR27" i="11"/>
  <c r="CB28" i="11"/>
  <c r="BN28" i="11" s="1"/>
  <c r="BO28" i="11" s="1"/>
  <c r="BZ27" i="11"/>
  <c r="BZ29" i="11"/>
  <c r="BV16" i="11" l="1"/>
  <c r="AA16" i="11" s="1"/>
  <c r="BV15" i="11"/>
  <c r="AA15" i="11" s="1"/>
  <c r="CC19" i="11"/>
  <c r="BQ19" i="11" s="1"/>
  <c r="BR19" i="11" s="1"/>
  <c r="BZ19" i="11"/>
  <c r="Y18" i="11"/>
  <c r="Y15" i="11"/>
  <c r="CB21" i="11"/>
  <c r="BN21" i="11" s="1"/>
  <c r="BO21" i="11" s="1"/>
  <c r="BV22" i="11"/>
  <c r="AA22" i="11" s="1"/>
  <c r="BZ20" i="11"/>
  <c r="Y20" i="11" s="1"/>
  <c r="CB16" i="11"/>
  <c r="BN16" i="11" s="1"/>
  <c r="BO16" i="11" s="1"/>
  <c r="Y16" i="11" s="1"/>
  <c r="CC17" i="11"/>
  <c r="BQ17" i="11" s="1"/>
  <c r="BR17" i="11" s="1"/>
  <c r="Y17" i="11" s="1"/>
  <c r="Y27" i="11"/>
  <c r="BZ21" i="11"/>
  <c r="Y26" i="11"/>
  <c r="Y22" i="11"/>
  <c r="Y29" i="11"/>
  <c r="Y24" i="11"/>
  <c r="BS30" i="11" l="1"/>
  <c r="BU30" i="11" s="1"/>
  <c r="Y19" i="11"/>
  <c r="BM30" i="11" s="1"/>
  <c r="Y21" i="11"/>
  <c r="BT30" i="11"/>
  <c r="W30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kwg</author>
    <author>Administrator</author>
    <author>植野正朗</author>
    <author>埼玉県</author>
  </authors>
  <commentList>
    <comment ref="A2" authorId="0" shapeId="0" xr:uid="{1D51DF78-9FC5-4212-ADA6-49AC5699D102}">
      <text>
        <r>
          <rPr>
            <b/>
            <sz val="16"/>
            <color indexed="81"/>
            <rFont val="ＭＳ Ｐゴシック"/>
            <family val="3"/>
            <charset val="128"/>
          </rPr>
          <t>このまま印刷できます</t>
        </r>
      </text>
    </comment>
    <comment ref="S2" authorId="0" shapeId="0" xr:uid="{1AD5DF11-D5D6-47E6-971E-FC3E23BBF9C7}">
      <text>
        <r>
          <rPr>
            <b/>
            <sz val="10"/>
            <color indexed="9"/>
            <rFont val="ＭＳ Ｐゴシック"/>
            <family val="3"/>
            <charset val="128"/>
          </rPr>
          <t>自動で転記されるので記入不要</t>
        </r>
      </text>
    </comment>
    <comment ref="S3" authorId="1" shapeId="0" xr:uid="{422BAF39-89FE-4DB1-9FAD-1CA7DBF02376}">
      <text>
        <r>
          <rPr>
            <b/>
            <sz val="12"/>
            <color indexed="9"/>
            <rFont val="MS P ゴシック"/>
            <family val="3"/>
            <charset val="128"/>
          </rPr>
          <t>義務教育学校（後期）所属については、
直接入力してください。</t>
        </r>
      </text>
    </comment>
    <comment ref="B7" authorId="2" shapeId="0" xr:uid="{B0B3585A-4A46-45DE-9A4E-E9993ED4C705}">
      <text>
        <r>
          <rPr>
            <b/>
            <sz val="12"/>
            <color indexed="9"/>
            <rFont val="ＭＳ Ｐゴシック"/>
            <family val="3"/>
            <charset val="128"/>
          </rPr>
          <t>№は未記入。　　校長が記入する。</t>
        </r>
      </text>
    </comment>
    <comment ref="G8" authorId="3" shapeId="0" xr:uid="{80AFDC14-4016-4E5C-89AC-98F13E15B3AB}">
      <text>
        <r>
          <rPr>
            <b/>
            <sz val="12"/>
            <color indexed="9"/>
            <rFont val="MS P ゴシック"/>
            <family val="3"/>
            <charset val="128"/>
          </rPr>
          <t>○○市（町村）立○○小（中）学校と入力してください</t>
        </r>
      </text>
    </comment>
    <comment ref="H11" authorId="0" shapeId="0" xr:uid="{7F6A71E1-DD61-487C-AFE1-3C463E16425F}">
      <text>
        <r>
          <rPr>
            <b/>
            <sz val="11"/>
            <color indexed="9"/>
            <rFont val="ＭＳ Ｐゴシック"/>
            <family val="3"/>
            <charset val="128"/>
          </rPr>
          <t>氏名は必ず自筆する。ふりがなを忘れない。
　※略字は不可(人事異動通知書と同じ氏名・文字を使用する)
　※年齢は令和９年３月３１日現在で自動計算される。</t>
        </r>
      </text>
    </comment>
    <comment ref="AG12" authorId="2" shapeId="0" xr:uid="{613DD721-445D-4315-9A00-9CC89765829C}">
      <text>
        <r>
          <rPr>
            <b/>
            <sz val="12"/>
            <color indexed="81"/>
            <rFont val="ＭＳ Ｐゴシック"/>
            <family val="3"/>
            <charset val="128"/>
          </rPr>
          <t>特別支援学級担当者は、　一番下の「空欄」を選ぶ。</t>
        </r>
      </text>
    </comment>
    <comment ref="D14" authorId="0" shapeId="0" xr:uid="{2C5AB68A-0F3B-4A89-B199-A02C74573B34}">
      <text>
        <r>
          <rPr>
            <b/>
            <sz val="12"/>
            <color indexed="81"/>
            <rFont val="ＭＳ Ｐゴシック"/>
            <family val="3"/>
            <charset val="128"/>
          </rPr>
          <t>本県及び他県における公立小・中学校本採用期間のみ記載する。
一度退職した者は、退職前の本採用期間も記入する。
この場合、１行空けて再採用後の履歴を記載する。
　　※任用退職者は行を空けずに記載する。
　　※同一校で、教諭→主幹教諭で任用された場合、分けて記入する。
　　※学校栄養職員→栄養教諭で任用された場合は、１行空け、分けて記入する。
　　　また、就任以来の勤務年月数は、栄養教諭の年月数を記入する。</t>
        </r>
      </text>
    </comment>
    <comment ref="AG14" authorId="3" shapeId="0" xr:uid="{1ED5A428-3D85-46FD-A7BF-4E5C6F80C1FB}">
      <text>
        <r>
          <rPr>
            <b/>
            <sz val="12"/>
            <color indexed="81"/>
            <rFont val="MS P ゴシック"/>
            <family val="3"/>
            <charset val="128"/>
          </rPr>
          <t>特別支援学級担当者以外は、一番下の「空欄」を選ぶ。</t>
        </r>
      </text>
    </comment>
    <comment ref="X15" authorId="3" shapeId="0" xr:uid="{6A0B7B71-4142-4191-AC3D-BCA53AB082D3}">
      <text>
        <r>
          <rPr>
            <b/>
            <sz val="12"/>
            <color indexed="81"/>
            <rFont val="MS P ゴシック"/>
            <family val="3"/>
            <charset val="128"/>
          </rPr>
          <t>市町村合併等で年度途中で異動した場合は、年度途中の月を入力する。</t>
        </r>
      </text>
    </comment>
    <comment ref="AJ20" authorId="0" shapeId="0" xr:uid="{F3C8ED3B-3C74-4774-BFA7-806C2F6E3D39}">
      <text>
        <r>
          <rPr>
            <b/>
            <sz val="12"/>
            <color indexed="81"/>
            <rFont val="ＭＳ Ｐゴシック"/>
            <family val="3"/>
            <charset val="128"/>
          </rPr>
          <t>所有する免許全てを記入。　　（例）小１、中２数、中専社、特支１
　　※養護教諭　→　養教
　　※養護学校　→　養学
　　※保健体育　→　保体
　　※保健　　　　→　保健
所有していない免許欄には、「スペース」を入力し、黄色を消す</t>
        </r>
      </text>
    </comment>
    <comment ref="L30" authorId="0" shapeId="0" xr:uid="{7225B118-171E-4408-8461-709486D30821}">
      <text>
        <r>
          <rPr>
            <b/>
            <sz val="12"/>
            <color indexed="81"/>
            <rFont val="ＭＳ Ｐゴシック"/>
            <family val="3"/>
            <charset val="128"/>
          </rPr>
          <t>任用退職者の経験市町村（教委）数及び就任以来の勤続年数は、全て通算する。
ただし、同じ市は重複してカウントしない。なお、在外教育施設や県立特別支援学校等は、１教委としてカウントする。</t>
        </r>
      </text>
    </comment>
    <comment ref="W30" authorId="3" shapeId="0" xr:uid="{7DA3F96D-AF22-43E9-B8E8-6B17AF468423}">
      <text>
        <r>
          <rPr>
            <b/>
            <sz val="12"/>
            <color indexed="81"/>
            <rFont val="MS P ゴシック"/>
            <family val="3"/>
            <charset val="128"/>
          </rPr>
          <t>就任以来の勤務年月数は自動的に計算される。
※退職後に再採用された者は、１行空けて記載した再採用後の勤務年月数のみを合計し、直接入力する。</t>
        </r>
      </text>
    </comment>
    <comment ref="AG30" authorId="0" shapeId="0" xr:uid="{B3AD239C-35B3-4225-A94D-DE8B402B231A}">
      <text>
        <r>
          <rPr>
            <b/>
            <sz val="12"/>
            <color indexed="81"/>
            <rFont val="ＭＳ Ｐゴシック"/>
            <family val="3"/>
            <charset val="128"/>
          </rPr>
          <t>「現住所」「通勤方法」「所要時間」は、通勤届との整合を図る。
「所要時間」は、プルダウンで選択する。</t>
        </r>
      </text>
    </comment>
    <comment ref="C33" authorId="0" shapeId="0" xr:uid="{1B8B86DB-C1B5-4588-AF82-E62191CA06B8}">
      <text>
        <r>
          <rPr>
            <b/>
            <sz val="12"/>
            <color indexed="81"/>
            <rFont val="ＭＳ Ｐゴシック"/>
            <family val="3"/>
            <charset val="128"/>
          </rPr>
          <t>【該当者のみ】
　　※臨任・非常勤・市町村費等職員等、学校で勤務している者も書く。</t>
        </r>
      </text>
    </comment>
    <comment ref="AK33" authorId="2" shapeId="0" xr:uid="{F4328243-7A27-4F5D-9270-2AD21397298F}">
      <text>
        <r>
          <rPr>
            <b/>
            <sz val="12"/>
            <color indexed="81"/>
            <rFont val="ＭＳ Ｐゴシック"/>
            <family val="3"/>
            <charset val="128"/>
          </rPr>
          <t>【該当者のみ】
　　※令和９年度に県内公立小・中・義務教育学校に通学する子について記入する。
　　※国立・私立については、記入する必要はない。</t>
        </r>
      </text>
    </comment>
    <comment ref="B39" authorId="0" shapeId="0" xr:uid="{F672A574-0D31-4E68-8A92-B2B7B88FF8FF}">
      <text>
        <r>
          <rPr>
            <b/>
            <sz val="12"/>
            <color indexed="8"/>
            <rFont val="ＭＳ Ｐゴシック"/>
            <family val="3"/>
            <charset val="128"/>
          </rPr>
          <t>定年退職者は「○」を選ぶ。　定年退職者以外は「空欄」を選ぶ。</t>
        </r>
      </text>
    </comment>
    <comment ref="O39" authorId="0" shapeId="0" xr:uid="{4151AC58-8D9F-4C3C-AC8F-797EC75F6F5A}">
      <text>
        <r>
          <rPr>
            <b/>
            <sz val="12"/>
            <color indexed="81"/>
            <rFont val="ＭＳ Ｐゴシック"/>
            <family val="3"/>
            <charset val="128"/>
          </rPr>
          <t>定年退職者以外は必ず選ぶ。
　　「有」の場合は、理由欄も記入する。
　　「無」の場合は、理由欄にスペースを入力し、黄色を消す。
定年退職者は「空欄」にする。</t>
        </r>
      </text>
    </comment>
    <comment ref="Y39" authorId="2" shapeId="0" xr:uid="{796A18B7-42A0-433C-8216-92282F222ECE}">
      <text>
        <r>
          <rPr>
            <b/>
            <sz val="12"/>
            <color indexed="81"/>
            <rFont val="ＭＳ Ｐゴシック"/>
            <family val="3"/>
            <charset val="128"/>
          </rPr>
          <t>退職理由の例　　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 　(例)○○県教員採用試験合格のため(普通退職)</t>
        </r>
      </text>
    </comment>
    <comment ref="F40" authorId="0" shapeId="0" xr:uid="{7B18D6CE-58F2-423E-A61B-6F52ACA98E50}">
      <text>
        <r>
          <rPr>
            <b/>
            <sz val="12"/>
            <color indexed="81"/>
            <rFont val="ＭＳ Ｐゴシック"/>
            <family val="3"/>
            <charset val="128"/>
          </rPr>
          <t>該当する項目で○数字を選択する。
複数に○がつく場合もある。</t>
        </r>
      </text>
    </comment>
    <comment ref="P46" authorId="0" shapeId="0" xr:uid="{B4DED260-A454-4351-940B-433A85C507B6}">
      <text>
        <r>
          <rPr>
            <b/>
            <sz val="12"/>
            <color indexed="81"/>
            <rFont val="ＭＳ Ｐゴシック"/>
            <family val="3"/>
            <charset val="128"/>
          </rPr>
          <t>　　市町村名と校種を記入する。
　　※○○市（町村）と直接入力をお願いします。
　　※平成17年度採用以降の者はさいたま市への異動はできない。</t>
        </r>
      </text>
    </comment>
    <comment ref="Y46" authorId="0" shapeId="0" xr:uid="{8412339E-1E54-415C-BBB9-378EE6F365B4}">
      <text>
        <r>
          <rPr>
            <b/>
            <sz val="12"/>
            <color indexed="81"/>
            <rFont val="ＭＳ Ｐゴシック"/>
            <family val="3"/>
            <charset val="128"/>
          </rPr>
          <t>【次のことを記入する】
　（ｱ）異動したい理由、異動が困難な理由
　（ｲ）同一市町村の小中間の人事交流（Ｊプラン、期限付き交流）による場合
　（ｳ）他校種（高等学校・特別支援学校）との人事交流による場合
　（ｴ）さいたま市立小中学校教員との人事交流による場合
　（ｵ）「特」・「他」に意向がある場合（校種・職種等を具体的に記入）
　（ｶ）障害のある教職員については、障害の状況及び配慮事項
　（ｷ）川口市の芝園学園中学校陽春分校（夜間中学）、上尾市の東中学校向原分校
　　　（埼玉学園）への異動を希望する場合
　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kwg</author>
    <author>Administrator</author>
    <author>植野正朗</author>
    <author>埼玉県</author>
  </authors>
  <commentList>
    <comment ref="A2" authorId="0" shapeId="0" xr:uid="{00000000-0006-0000-0100-000001000000}">
      <text>
        <r>
          <rPr>
            <b/>
            <sz val="16"/>
            <color indexed="81"/>
            <rFont val="ＭＳ Ｐゴシック"/>
            <family val="3"/>
            <charset val="128"/>
          </rPr>
          <t>このまま印刷できます</t>
        </r>
      </text>
    </comment>
    <comment ref="S2" authorId="0" shapeId="0" xr:uid="{F18092AC-2857-4B0B-AB15-C3A7C54A1986}">
      <text>
        <r>
          <rPr>
            <b/>
            <sz val="10"/>
            <color indexed="9"/>
            <rFont val="ＭＳ Ｐゴシック"/>
            <family val="3"/>
            <charset val="128"/>
          </rPr>
          <t>自動で転記されるので記入不要</t>
        </r>
      </text>
    </comment>
    <comment ref="S3" authorId="1" shapeId="0" xr:uid="{A49D31BC-703A-4B39-AEE2-C95CF1516F16}">
      <text>
        <r>
          <rPr>
            <b/>
            <sz val="12"/>
            <color indexed="9"/>
            <rFont val="MS P ゴシック"/>
            <family val="3"/>
            <charset val="128"/>
          </rPr>
          <t>義務教育学校（後期）所属については、
直接入力してください。</t>
        </r>
      </text>
    </comment>
    <comment ref="B7" authorId="2" shapeId="0" xr:uid="{00000000-0006-0000-0100-000003000000}">
      <text>
        <r>
          <rPr>
            <b/>
            <sz val="12"/>
            <color indexed="9"/>
            <rFont val="ＭＳ Ｐゴシック"/>
            <family val="3"/>
            <charset val="128"/>
          </rPr>
          <t>№は未記入。　　校長が記入する。</t>
        </r>
      </text>
    </comment>
    <comment ref="G8" authorId="3" shapeId="0" xr:uid="{B4113C64-1A20-4F42-8EC1-7DAC0180FEF3}">
      <text>
        <r>
          <rPr>
            <b/>
            <sz val="12"/>
            <color indexed="9"/>
            <rFont val="MS P ゴシック"/>
            <family val="3"/>
            <charset val="128"/>
          </rPr>
          <t>○○市（町村）立○○小（中）学校と入力してください</t>
        </r>
      </text>
    </comment>
    <comment ref="H11" authorId="0" shapeId="0" xr:uid="{00000000-0006-0000-0100-000004000000}">
      <text>
        <r>
          <rPr>
            <b/>
            <sz val="11"/>
            <color indexed="9"/>
            <rFont val="ＭＳ Ｐゴシック"/>
            <family val="3"/>
            <charset val="128"/>
          </rPr>
          <t>氏名は必ず自筆する。ふりがなを忘れない。
　※略字は不可(人事異動通知書と同じ氏名・文字を使用する)
　※年齢は令和９年３月３１日現在で自動計算される。</t>
        </r>
      </text>
    </comment>
    <comment ref="AG12" authorId="2" shapeId="0" xr:uid="{00000000-0006-0000-0100-000005000000}">
      <text>
        <r>
          <rPr>
            <b/>
            <sz val="12"/>
            <color indexed="81"/>
            <rFont val="ＭＳ Ｐゴシック"/>
            <family val="3"/>
            <charset val="128"/>
          </rPr>
          <t>特別支援学級担当者は、　一番下の「空欄」を選ぶ。</t>
        </r>
      </text>
    </comment>
    <comment ref="D14" authorId="0" shapeId="0" xr:uid="{00000000-0006-0000-0100-000006000000}">
      <text>
        <r>
          <rPr>
            <b/>
            <sz val="12"/>
            <color indexed="81"/>
            <rFont val="ＭＳ Ｐゴシック"/>
            <family val="3"/>
            <charset val="128"/>
          </rPr>
          <t>本県及び他県における公立小・中学校本採用期間のみ記載する。
一度退職した者は、退職前の本採用期間も記入する。
この場合、１行空けて再採用後の履歴を記載する。
　　※任用退職者は行を空けずに記載する。
　　※同一校で、教諭→主幹教諭で任用された場合、分けて記入する。
　　※学校栄養職員→栄養教諭で任用された場合は、１行空け、分けて記入する。
　　　また、就任以来の勤務年月数は、栄養教諭の年月数を記入する。</t>
        </r>
      </text>
    </comment>
    <comment ref="AG14" authorId="3" shapeId="0" xr:uid="{AC552197-2A65-4A7B-8E4F-2039E2327BDF}">
      <text>
        <r>
          <rPr>
            <b/>
            <sz val="12"/>
            <color indexed="81"/>
            <rFont val="MS P ゴシック"/>
            <family val="3"/>
            <charset val="128"/>
          </rPr>
          <t>特別支援学級担当者以外は、一番下の「空欄」を選ぶ。</t>
        </r>
      </text>
    </comment>
    <comment ref="X15" authorId="3" shapeId="0" xr:uid="{07140794-187B-4376-9E3E-345FB29E3460}">
      <text>
        <r>
          <rPr>
            <b/>
            <sz val="12"/>
            <color indexed="81"/>
            <rFont val="MS P ゴシック"/>
            <family val="3"/>
            <charset val="128"/>
          </rPr>
          <t>市町村合併等で年度途中で異動した場合は、年度途中の月を入力する。</t>
        </r>
      </text>
    </comment>
    <comment ref="AJ20" authorId="0" shapeId="0" xr:uid="{00000000-0006-0000-0100-000008000000}">
      <text>
        <r>
          <rPr>
            <b/>
            <sz val="12"/>
            <color indexed="81"/>
            <rFont val="ＭＳ Ｐゴシック"/>
            <family val="3"/>
            <charset val="128"/>
          </rPr>
          <t>所有する免許全てを記入。　　（例）小１、中２数、中専社、特支１
　　※養護教諭　→　養教
　　※養護学校　→　養学
　　※保健体育　→　保体
　　※保健　　　　→　保健
所有していない免許欄には、「スペース」を入力し、黄色を消す</t>
        </r>
      </text>
    </comment>
    <comment ref="L30" authorId="0" shapeId="0" xr:uid="{00000000-0006-0000-0100-00000A000000}">
      <text>
        <r>
          <rPr>
            <b/>
            <sz val="12"/>
            <color indexed="81"/>
            <rFont val="ＭＳ Ｐゴシック"/>
            <family val="3"/>
            <charset val="128"/>
          </rPr>
          <t>任用退職者の経験市町村（教委）数及び就任以来の勤続年数は、全て通算する。
ただし、同じ市は重複してカウントしない。なお、在外教育施設や県立特別支援学校等は、１教委としてカウントする。</t>
        </r>
      </text>
    </comment>
    <comment ref="W30" authorId="3" shapeId="0" xr:uid="{1E637981-EBF9-4386-8D48-7C51C4CED4DF}">
      <text>
        <r>
          <rPr>
            <b/>
            <sz val="12"/>
            <color indexed="81"/>
            <rFont val="MS P ゴシック"/>
            <family val="3"/>
            <charset val="128"/>
          </rPr>
          <t>就任以来の勤務年月数は自動的に計算される。
※退職後に再採用された者は、１行空けて記載した再採用後の勤務年月数のみを合計し、直接入力する。</t>
        </r>
      </text>
    </comment>
    <comment ref="AG30" authorId="0" shapeId="0" xr:uid="{00000000-0006-0000-0100-00000B000000}">
      <text>
        <r>
          <rPr>
            <b/>
            <sz val="12"/>
            <color indexed="81"/>
            <rFont val="ＭＳ Ｐゴシック"/>
            <family val="3"/>
            <charset val="128"/>
          </rPr>
          <t>「現住所」「通勤方法」「所要時間」は、通勤届との整合を図る。
「所要時間」は、プルダウンで選択する。</t>
        </r>
      </text>
    </comment>
    <comment ref="C33" authorId="0" shapeId="0" xr:uid="{1EA70777-C2AE-495F-8B10-44636068403C}">
      <text>
        <r>
          <rPr>
            <b/>
            <sz val="12"/>
            <color indexed="81"/>
            <rFont val="ＭＳ Ｐゴシック"/>
            <family val="3"/>
            <charset val="128"/>
          </rPr>
          <t>【該当者のみ】
　　※臨任・非常勤・市町村費等職員等、学校で勤務している者も書く。</t>
        </r>
      </text>
    </comment>
    <comment ref="AK33" authorId="2" shapeId="0" xr:uid="{00000000-0006-0000-0100-00000C000000}">
      <text>
        <r>
          <rPr>
            <b/>
            <sz val="12"/>
            <color indexed="81"/>
            <rFont val="ＭＳ Ｐゴシック"/>
            <family val="3"/>
            <charset val="128"/>
          </rPr>
          <t>【該当者のみ】
　　※令和９年度に県内公立小・中・義務教育学校に通学する子について記入する。
　　※国立・私立については、記入する必要はない。</t>
        </r>
      </text>
    </comment>
    <comment ref="B39" authorId="0" shapeId="0" xr:uid="{AC03CB76-D85C-4D66-BCFC-0854FEE63040}">
      <text>
        <r>
          <rPr>
            <b/>
            <sz val="12"/>
            <color indexed="8"/>
            <rFont val="ＭＳ Ｐゴシック"/>
            <family val="3"/>
            <charset val="128"/>
          </rPr>
          <t>定年退職者は「○」を選ぶ。　定年退職者以外は「空欄」にする。</t>
        </r>
      </text>
    </comment>
    <comment ref="O39" authorId="0" shapeId="0" xr:uid="{0BFC6477-98A4-4B13-B063-20E0FE32132E}">
      <text>
        <r>
          <rPr>
            <b/>
            <sz val="12"/>
            <color indexed="81"/>
            <rFont val="ＭＳ Ｐゴシック"/>
            <family val="3"/>
            <charset val="128"/>
          </rPr>
          <t>定年退職者以外は必ず選ぶ。
　　「有」の場合は、理由欄も記入する。
　　「無」の場合は、理由欄にスペースを入力し、黄色を消す。
定年退職者は「空欄」にする。</t>
        </r>
      </text>
    </comment>
    <comment ref="Y39" authorId="2" shapeId="0" xr:uid="{00000000-0006-0000-0100-00000F000000}">
      <text>
        <r>
          <rPr>
            <b/>
            <sz val="12"/>
            <color indexed="81"/>
            <rFont val="ＭＳ Ｐゴシック"/>
            <family val="3"/>
            <charset val="128"/>
          </rPr>
          <t>退職理由の例　　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 　(例)○○県教員採用試験合格のため(普通退職)</t>
        </r>
      </text>
    </comment>
    <comment ref="F40" authorId="0" shapeId="0" xr:uid="{00000000-0006-0000-0100-000010000000}">
      <text>
        <r>
          <rPr>
            <b/>
            <sz val="12"/>
            <color indexed="81"/>
            <rFont val="ＭＳ Ｐゴシック"/>
            <family val="3"/>
            <charset val="128"/>
          </rPr>
          <t>該当する項目で○数字を選択する。
複数に○がつく場合もある。</t>
        </r>
      </text>
    </comment>
    <comment ref="P46" authorId="0" shapeId="0" xr:uid="{00000000-0006-0000-0100-000011000000}">
      <text>
        <r>
          <rPr>
            <b/>
            <sz val="12"/>
            <color indexed="81"/>
            <rFont val="ＭＳ Ｐゴシック"/>
            <family val="3"/>
            <charset val="128"/>
          </rPr>
          <t>　　市町村名と校種を記入する。
　　※○○市（町村）と直接入力をお願いします。
　　※平成17年度採用以降の者はさいたま市への異動はできない。</t>
        </r>
      </text>
    </comment>
    <comment ref="Y46" authorId="0" shapeId="0" xr:uid="{6DEDE9BD-12B0-4E87-A9AC-80E30303C9C5}">
      <text>
        <r>
          <rPr>
            <b/>
            <sz val="12"/>
            <color indexed="81"/>
            <rFont val="ＭＳ Ｐゴシック"/>
            <family val="3"/>
            <charset val="128"/>
          </rPr>
          <t>【次のことを記入する】
　（ｱ）異動したい理由、異動が困難な理由
　（ｲ）同一市町村の小中間の人事交流（Ｊプラン、期限付き交流）による場合
　（ｳ）他校種（高等学校・特別支援学校）との人事交流による場合
　（ｴ）さいたま市立小中学校教員との人事交流による場合
　（ｵ）「特」・「他」に意向がある場合（校種・職種等を具体的に記入）
　（ｶ）障害のある教職員については、障害の状況及び配慮事項
　（ｷ）川口市の芝園学園中学校陽春分校（夜間中学）、上尾市の東中学校向原分校（埼玉
　　学園）への異動を希望する場合</t>
        </r>
      </text>
    </comment>
  </commentList>
</comments>
</file>

<file path=xl/sharedStrings.xml><?xml version="1.0" encoding="utf-8"?>
<sst xmlns="http://schemas.openxmlformats.org/spreadsheetml/2006/main" count="3171" uniqueCount="2572">
  <si>
    <t>（様式１－１）</t>
    <rPh sb="1" eb="3">
      <t>ヨウシキ</t>
    </rPh>
    <phoneticPr fontId="1"/>
  </si>
  <si>
    <t>（校長・教員用）</t>
    <rPh sb="1" eb="3">
      <t>コウチョウ</t>
    </rPh>
    <rPh sb="4" eb="7">
      <t>キョウインヨウ</t>
    </rPh>
    <phoneticPr fontId="1"/>
  </si>
  <si>
    <t>学校名</t>
    <rPh sb="0" eb="3">
      <t>ガッコウメイ</t>
    </rPh>
    <phoneticPr fontId="1"/>
  </si>
  <si>
    <t>学校コード</t>
    <rPh sb="0" eb="2">
      <t>ガッコウ</t>
    </rPh>
    <phoneticPr fontId="1"/>
  </si>
  <si>
    <t>№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</si>
  <si>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</si>
  <si>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</si>
  <si>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校　　　　　名</t>
    <rPh sb="0" eb="1">
      <t>コウ</t>
    </rPh>
    <rPh sb="6" eb="7">
      <t>メイ</t>
    </rPh>
    <phoneticPr fontId="1"/>
  </si>
  <si>
    <t>現 在 勤 務</t>
    <rPh sb="0" eb="1">
      <t>ゲン</t>
    </rPh>
    <rPh sb="2" eb="3">
      <t>ザイ</t>
    </rPh>
    <rPh sb="4" eb="5">
      <t>ツトム</t>
    </rPh>
    <rPh sb="6" eb="7">
      <t>ツトム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</si>
  <si>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</si>
  <si>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</si>
  <si>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（年齢）</t>
    <rPh sb="1" eb="3">
      <t>ネンレイ</t>
    </rPh>
    <phoneticPr fontId="1"/>
  </si>
  <si>
    <t>校務分掌</t>
    <rPh sb="0" eb="2">
      <t>コウム</t>
    </rPh>
    <rPh sb="2" eb="4">
      <t>ブンショウ</t>
    </rPh>
    <phoneticPr fontId="1"/>
  </si>
  <si>
    <t>所属教育</t>
    <rPh sb="0" eb="2">
      <t>ショゾク</t>
    </rPh>
    <rPh sb="2" eb="4">
      <t>キョウイク</t>
    </rPh>
    <phoneticPr fontId="1"/>
  </si>
  <si>
    <t>委員会名</t>
    <rPh sb="0" eb="2">
      <t>イイン</t>
    </rPh>
    <rPh sb="2" eb="3">
      <t>カイ</t>
    </rPh>
    <rPh sb="3" eb="4">
      <t>メイ</t>
    </rPh>
    <phoneticPr fontId="1"/>
  </si>
  <si>
    <t>氏　　　名</t>
    <rPh sb="0" eb="1">
      <t>シ</t>
    </rPh>
    <rPh sb="4" eb="5">
      <t>メイ</t>
    </rPh>
    <phoneticPr fontId="1"/>
  </si>
  <si>
    <t>勤　務　期　間</t>
    <rPh sb="0" eb="1">
      <t>ツトム</t>
    </rPh>
    <rPh sb="2" eb="3">
      <t>ツトム</t>
    </rPh>
    <rPh sb="4" eb="5">
      <t>キ</t>
    </rPh>
    <rPh sb="6" eb="7">
      <t>アイダ</t>
    </rPh>
    <phoneticPr fontId="1"/>
  </si>
  <si>
    <t>就任以来の学校名等及び勤務期間</t>
    <rPh sb="0" eb="2">
      <t>シュウニン</t>
    </rPh>
    <rPh sb="2" eb="4">
      <t>イライ</t>
    </rPh>
    <rPh sb="5" eb="8">
      <t>ガッコウメイ</t>
    </rPh>
    <rPh sb="8" eb="9">
      <t>トウ</t>
    </rPh>
    <rPh sb="9" eb="10">
      <t>オヨ</t>
    </rPh>
    <rPh sb="11" eb="13">
      <t>キンム</t>
    </rPh>
    <rPh sb="13" eb="15">
      <t>キカン</t>
    </rPh>
    <phoneticPr fontId="1"/>
  </si>
  <si>
    <t>小</t>
    <rPh sb="0" eb="1">
      <t>ショウ</t>
    </rPh>
    <phoneticPr fontId="1"/>
  </si>
  <si>
    <t>中</t>
    <rPh sb="0" eb="1">
      <t>チュウ</t>
    </rPh>
    <phoneticPr fontId="1"/>
  </si>
  <si>
    <t>種別（教科等）</t>
    <rPh sb="0" eb="2">
      <t>シュベツ</t>
    </rPh>
    <rPh sb="3" eb="6">
      <t>キョウカトウ</t>
    </rPh>
    <phoneticPr fontId="1"/>
  </si>
  <si>
    <t>免許状</t>
    <rPh sb="0" eb="3">
      <t>メンキョジョウ</t>
    </rPh>
    <phoneticPr fontId="1"/>
  </si>
  <si>
    <t>現住所</t>
    <rPh sb="0" eb="3">
      <t>ゲンジュウショ</t>
    </rPh>
    <phoneticPr fontId="1"/>
  </si>
  <si>
    <t>通勤方法</t>
    <rPh sb="0" eb="2">
      <t>ツウキン</t>
    </rPh>
    <rPh sb="2" eb="4">
      <t>ホウホウ</t>
    </rPh>
    <phoneticPr fontId="1"/>
  </si>
  <si>
    <t>所要時間</t>
    <rPh sb="0" eb="2">
      <t>ショヨウ</t>
    </rPh>
    <rPh sb="2" eb="4">
      <t>ジカン</t>
    </rPh>
    <phoneticPr fontId="1"/>
  </si>
  <si>
    <t>経験市町村（教委）数</t>
    <rPh sb="0" eb="2">
      <t>ケイケン</t>
    </rPh>
    <rPh sb="2" eb="5">
      <t>シチョウソン</t>
    </rPh>
    <rPh sb="6" eb="8">
      <t>キョウイ</t>
    </rPh>
    <rPh sb="9" eb="10">
      <t>スウ</t>
    </rPh>
    <phoneticPr fontId="1"/>
  </si>
  <si>
    <t>親族中の</t>
    <rPh sb="0" eb="2">
      <t>シンゾク</t>
    </rPh>
    <rPh sb="2" eb="3">
      <t>チュウ</t>
    </rPh>
    <phoneticPr fontId="1"/>
  </si>
  <si>
    <t>氏　　　　　　名</t>
    <rPh sb="0" eb="1">
      <t>シ</t>
    </rPh>
    <rPh sb="7" eb="8">
      <t>メイ</t>
    </rPh>
    <phoneticPr fontId="1"/>
  </si>
  <si>
    <t>続　　柄</t>
    <rPh sb="0" eb="1">
      <t>ゾク</t>
    </rPh>
    <rPh sb="3" eb="4">
      <t>エ</t>
    </rPh>
    <phoneticPr fontId="1"/>
  </si>
  <si>
    <t>勤　　務　　先　　学　　校　　名　　等</t>
    <rPh sb="0" eb="1">
      <t>ツトム</t>
    </rPh>
    <rPh sb="3" eb="4">
      <t>ツトム</t>
    </rPh>
    <rPh sb="6" eb="7">
      <t>サキ</t>
    </rPh>
    <rPh sb="9" eb="10">
      <t>ガク</t>
    </rPh>
    <rPh sb="12" eb="13">
      <t>コウ</t>
    </rPh>
    <rPh sb="15" eb="16">
      <t>ナ</t>
    </rPh>
    <rPh sb="18" eb="19">
      <t>トウ</t>
    </rPh>
    <phoneticPr fontId="1"/>
  </si>
  <si>
    <t>子の　　　　　　　</t>
    <rPh sb="0" eb="1">
      <t>コ</t>
    </rPh>
    <phoneticPr fontId="1"/>
  </si>
  <si>
    <t>氏　　名</t>
    <rPh sb="0" eb="1">
      <t>シ</t>
    </rPh>
    <rPh sb="3" eb="4">
      <t>メイ</t>
    </rPh>
    <phoneticPr fontId="1"/>
  </si>
  <si>
    <t>本　　　　　　　　　　　　　人</t>
    <rPh sb="0" eb="1">
      <t>ホン</t>
    </rPh>
    <rPh sb="14" eb="15">
      <t>ヒト</t>
    </rPh>
    <phoneticPr fontId="1"/>
  </si>
  <si>
    <t>理由</t>
    <rPh sb="0" eb="2">
      <t>リユウ</t>
    </rPh>
    <phoneticPr fontId="1"/>
  </si>
  <si>
    <t>児童生徒</t>
    <rPh sb="0" eb="2">
      <t>ジドウ</t>
    </rPh>
    <rPh sb="2" eb="4">
      <t>セイト</t>
    </rPh>
    <phoneticPr fontId="1"/>
  </si>
  <si>
    <t>の指導等</t>
    <rPh sb="1" eb="3">
      <t>シドウ</t>
    </rPh>
    <rPh sb="3" eb="4">
      <t>トウ</t>
    </rPh>
    <phoneticPr fontId="1"/>
  </si>
  <si>
    <t>に生かせ</t>
    <rPh sb="1" eb="2">
      <t>イ</t>
    </rPh>
    <phoneticPr fontId="1"/>
  </si>
  <si>
    <t>る事項　</t>
    <rPh sb="1" eb="3">
      <t>ジコウ</t>
    </rPh>
    <phoneticPr fontId="1"/>
  </si>
  <si>
    <t>同一校３年未満　　　　　　　　　　　　</t>
    <rPh sb="0" eb="3">
      <t>ドウイツコウ</t>
    </rPh>
    <rPh sb="4" eb="5">
      <t>ネン</t>
    </rPh>
    <rPh sb="5" eb="7">
      <t>ミマン</t>
    </rPh>
    <phoneticPr fontId="1"/>
  </si>
  <si>
    <t>産休・育休等　　　　　　　　　　　　　　</t>
    <rPh sb="0" eb="2">
      <t>サンキュウ</t>
    </rPh>
    <rPh sb="3" eb="5">
      <t>イクキュウ</t>
    </rPh>
    <rPh sb="5" eb="6">
      <t>トウ</t>
    </rPh>
    <phoneticPr fontId="1"/>
  </si>
  <si>
    <t>休職中　　　　　　　　　　　　　　　　　　</t>
    <rPh sb="0" eb="3">
      <t>キュウショクチュウ</t>
    </rPh>
    <phoneticPr fontId="1"/>
  </si>
  <si>
    <t>同一校３年以上７年未満　　　　　　　</t>
    <rPh sb="0" eb="3">
      <t>ドウイツコウ</t>
    </rPh>
    <rPh sb="4" eb="5">
      <t>ネン</t>
    </rPh>
    <rPh sb="5" eb="7">
      <t>イジョウ</t>
    </rPh>
    <rPh sb="8" eb="9">
      <t>ネン</t>
    </rPh>
    <rPh sb="9" eb="11">
      <t>ミマン</t>
    </rPh>
    <phoneticPr fontId="1"/>
  </si>
  <si>
    <t>新採用以来３年以上　　　　　　　　　　</t>
    <rPh sb="0" eb="3">
      <t>シンサイヨウ</t>
    </rPh>
    <rPh sb="3" eb="5">
      <t>イライ</t>
    </rPh>
    <rPh sb="6" eb="9">
      <t>ネンイジョウ</t>
    </rPh>
    <phoneticPr fontId="1"/>
  </si>
  <si>
    <t>同一校７年以上　　　　　　　　　　　　　</t>
    <rPh sb="0" eb="3">
      <t>ドウイツコウ</t>
    </rPh>
    <rPh sb="4" eb="7">
      <t>ネンイジョウ</t>
    </rPh>
    <phoneticPr fontId="1"/>
  </si>
  <si>
    <t>異動にあ</t>
    <rPh sb="0" eb="2">
      <t>イドウ</t>
    </rPh>
    <phoneticPr fontId="1"/>
  </si>
  <si>
    <t>たっての</t>
    <phoneticPr fontId="1"/>
  </si>
  <si>
    <t>特記事項</t>
    <rPh sb="0" eb="2">
      <t>トッキ</t>
    </rPh>
    <rPh sb="2" eb="4">
      <t>ジコウ</t>
    </rPh>
    <phoneticPr fontId="1"/>
  </si>
  <si>
    <t>異　動　に　関　す　る　事　項</t>
    <rPh sb="0" eb="1">
      <t>イ</t>
    </rPh>
    <rPh sb="2" eb="3">
      <t>ドウ</t>
    </rPh>
    <rPh sb="6" eb="7">
      <t>カン</t>
    </rPh>
    <rPh sb="12" eb="13">
      <t>コト</t>
    </rPh>
    <rPh sb="14" eb="15">
      <t>コウ</t>
    </rPh>
    <phoneticPr fontId="1"/>
  </si>
  <si>
    <t>職員番号</t>
    <rPh sb="0" eb="2">
      <t>ショクイン</t>
    </rPh>
    <rPh sb="2" eb="4">
      <t>バンゴウ</t>
    </rPh>
    <phoneticPr fontId="1"/>
  </si>
  <si>
    <t>埼　玉　県　教　育　委　員　会</t>
    <rPh sb="0" eb="1">
      <t>サキ</t>
    </rPh>
    <rPh sb="2" eb="3">
      <t>タマ</t>
    </rPh>
    <rPh sb="4" eb="5">
      <t>ケン</t>
    </rPh>
    <rPh sb="6" eb="7">
      <t>キョウ</t>
    </rPh>
    <rPh sb="8" eb="9">
      <t>イク</t>
    </rPh>
    <rPh sb="10" eb="11">
      <t>イ</t>
    </rPh>
    <rPh sb="12" eb="13">
      <t>イン</t>
    </rPh>
    <rPh sb="14" eb="15">
      <t>カイ</t>
    </rPh>
    <phoneticPr fontId="1"/>
  </si>
  <si>
    <t>司書教諭の資格の有無</t>
    <rPh sb="0" eb="2">
      <t>シショ</t>
    </rPh>
    <rPh sb="2" eb="4">
      <t>キョウユ</t>
    </rPh>
    <rPh sb="5" eb="7">
      <t>シカク</t>
    </rPh>
    <rPh sb="8" eb="10">
      <t>ウム</t>
    </rPh>
    <phoneticPr fontId="1"/>
  </si>
  <si>
    <t>就任以来の勤務年月数</t>
    <rPh sb="0" eb="2">
      <t>シュウニン</t>
    </rPh>
    <rPh sb="2" eb="4">
      <t>イライ</t>
    </rPh>
    <rPh sb="5" eb="7">
      <t>キンム</t>
    </rPh>
    <rPh sb="7" eb="8">
      <t>ネン</t>
    </rPh>
    <rPh sb="8" eb="9">
      <t>ツキ</t>
    </rPh>
    <rPh sb="9" eb="10">
      <t>スウ</t>
    </rPh>
    <phoneticPr fontId="1"/>
  </si>
  <si>
    <t>通学校</t>
    <rPh sb="0" eb="2">
      <t>ツウガク</t>
    </rPh>
    <rPh sb="2" eb="3">
      <t>コウ</t>
    </rPh>
    <phoneticPr fontId="1"/>
  </si>
  <si>
    <t>年</t>
    <rPh sb="0" eb="1">
      <t>ネン</t>
    </rPh>
    <phoneticPr fontId="2"/>
  </si>
  <si>
    <t>月</t>
    <rPh sb="0" eb="1">
      <t>ガツ</t>
    </rPh>
    <phoneticPr fontId="2"/>
  </si>
  <si>
    <t>日記入）</t>
    <rPh sb="0" eb="1">
      <t>ニチ</t>
    </rPh>
    <rPh sb="1" eb="3">
      <t>キニュウ</t>
    </rPh>
    <phoneticPr fontId="2"/>
  </si>
  <si>
    <t>分</t>
    <rPh sb="0" eb="1">
      <t>フン</t>
    </rPh>
    <phoneticPr fontId="2"/>
  </si>
  <si>
    <t>時間</t>
    <rPh sb="0" eb="2">
      <t>ジカン</t>
    </rPh>
    <phoneticPr fontId="2"/>
  </si>
  <si>
    <t>月</t>
    <rPh sb="0" eb="1">
      <t>ツキ</t>
    </rPh>
    <phoneticPr fontId="2"/>
  </si>
  <si>
    <t>～</t>
    <phoneticPr fontId="2"/>
  </si>
  <si>
    <t>・</t>
    <phoneticPr fontId="2"/>
  </si>
  <si>
    <t>平</t>
  </si>
  <si>
    <t>40B00</t>
    <phoneticPr fontId="3"/>
  </si>
  <si>
    <t>40B01</t>
    <phoneticPr fontId="3"/>
  </si>
  <si>
    <t>40B02</t>
    <phoneticPr fontId="3"/>
  </si>
  <si>
    <t>40B03</t>
  </si>
  <si>
    <t>40B04</t>
  </si>
  <si>
    <t>40B05</t>
  </si>
  <si>
    <t>40B06</t>
  </si>
  <si>
    <t>40B07</t>
  </si>
  <si>
    <t>40B08</t>
  </si>
  <si>
    <t>40B09</t>
  </si>
  <si>
    <t>40B10</t>
  </si>
  <si>
    <t>40B11</t>
  </si>
  <si>
    <t>40B12</t>
  </si>
  <si>
    <t>40B13</t>
  </si>
  <si>
    <t>40B14</t>
  </si>
  <si>
    <t>40B15</t>
  </si>
  <si>
    <t>40B16</t>
  </si>
  <si>
    <t>40B17</t>
  </si>
  <si>
    <t>40B18</t>
  </si>
  <si>
    <t>40B19</t>
  </si>
  <si>
    <t>40B20</t>
  </si>
  <si>
    <t>40B21</t>
  </si>
  <si>
    <t>40B22</t>
  </si>
  <si>
    <t>40B23</t>
  </si>
  <si>
    <t>40B24</t>
  </si>
  <si>
    <t>40B25</t>
  </si>
  <si>
    <t>40B26</t>
  </si>
  <si>
    <t>40B27</t>
  </si>
  <si>
    <t>40B28</t>
  </si>
  <si>
    <t>40B30</t>
    <phoneticPr fontId="3"/>
  </si>
  <si>
    <t>40B31</t>
    <phoneticPr fontId="3"/>
  </si>
  <si>
    <t>40B32</t>
  </si>
  <si>
    <t>40B33</t>
  </si>
  <si>
    <t>40B34</t>
  </si>
  <si>
    <t>40B35</t>
  </si>
  <si>
    <t>40B36</t>
  </si>
  <si>
    <t>40B37</t>
  </si>
  <si>
    <t>40B39</t>
    <phoneticPr fontId="3"/>
  </si>
  <si>
    <t>40B40</t>
    <phoneticPr fontId="3"/>
  </si>
  <si>
    <t>40B41</t>
  </si>
  <si>
    <t>40B42</t>
  </si>
  <si>
    <t>40B43</t>
  </si>
  <si>
    <t>40B44</t>
  </si>
  <si>
    <t>40B45</t>
  </si>
  <si>
    <t>40B46</t>
  </si>
  <si>
    <t>40B47</t>
  </si>
  <si>
    <t>40E00</t>
    <phoneticPr fontId="3"/>
  </si>
  <si>
    <t>40E01</t>
    <phoneticPr fontId="3"/>
  </si>
  <si>
    <t>40E02</t>
  </si>
  <si>
    <t>40E03</t>
  </si>
  <si>
    <t>40E04</t>
  </si>
  <si>
    <t>40E05</t>
  </si>
  <si>
    <t>50B50</t>
  </si>
  <si>
    <t>50B51</t>
  </si>
  <si>
    <t>50B52</t>
  </si>
  <si>
    <t>50B53</t>
  </si>
  <si>
    <t>50B54</t>
  </si>
  <si>
    <t>50B55</t>
  </si>
  <si>
    <t>50B56</t>
  </si>
  <si>
    <t>50B57</t>
  </si>
  <si>
    <t>50B58</t>
  </si>
  <si>
    <t>50B59</t>
  </si>
  <si>
    <t>50B60</t>
  </si>
  <si>
    <t>50B61</t>
  </si>
  <si>
    <t>50B62</t>
  </si>
  <si>
    <t>50B63</t>
  </si>
  <si>
    <t>50B64</t>
  </si>
  <si>
    <t>50B65</t>
  </si>
  <si>
    <t>50B66</t>
  </si>
  <si>
    <t>50B68</t>
  </si>
  <si>
    <t>50B69</t>
  </si>
  <si>
    <t>50B70</t>
  </si>
  <si>
    <t>50B71</t>
  </si>
  <si>
    <t>50B72</t>
  </si>
  <si>
    <t>50B73</t>
  </si>
  <si>
    <t>50E50</t>
    <phoneticPr fontId="3"/>
  </si>
  <si>
    <t>50E51</t>
    <phoneticPr fontId="3"/>
  </si>
  <si>
    <t>50E52</t>
    <phoneticPr fontId="3"/>
  </si>
  <si>
    <t>幸町</t>
  </si>
  <si>
    <t>仲町</t>
  </si>
  <si>
    <t>上青木</t>
  </si>
  <si>
    <t>元郷</t>
  </si>
  <si>
    <t>飯塚</t>
  </si>
  <si>
    <t>芝</t>
  </si>
  <si>
    <t>新郷</t>
  </si>
  <si>
    <t>神根</t>
    <rPh sb="0" eb="1">
      <t>カミ</t>
    </rPh>
    <rPh sb="1" eb="2">
      <t>ネ</t>
    </rPh>
    <phoneticPr fontId="1"/>
  </si>
  <si>
    <t>青木北</t>
    <rPh sb="0" eb="2">
      <t>アオキ</t>
    </rPh>
    <rPh sb="2" eb="3">
      <t>キタ</t>
    </rPh>
    <phoneticPr fontId="1"/>
  </si>
  <si>
    <t>領家</t>
    <rPh sb="0" eb="2">
      <t>リョウケ</t>
    </rPh>
    <phoneticPr fontId="1"/>
  </si>
  <si>
    <t>舟戸</t>
  </si>
  <si>
    <t>十二月田</t>
    <phoneticPr fontId="1"/>
  </si>
  <si>
    <t>飯仲</t>
  </si>
  <si>
    <t>並木</t>
  </si>
  <si>
    <t>安行</t>
  </si>
  <si>
    <t>原町</t>
  </si>
  <si>
    <t>前川</t>
  </si>
  <si>
    <t>戸塚</t>
  </si>
  <si>
    <t>青木中央</t>
  </si>
  <si>
    <t>元郷南</t>
  </si>
  <si>
    <t>芝西</t>
  </si>
  <si>
    <t>芝南</t>
  </si>
  <si>
    <t>神根東</t>
  </si>
  <si>
    <t>朝日東</t>
  </si>
  <si>
    <t>芝富士</t>
  </si>
  <si>
    <t>前川東</t>
  </si>
  <si>
    <t>柳崎</t>
  </si>
  <si>
    <t>芝樋ﾉ爪</t>
  </si>
  <si>
    <t>新郷南</t>
  </si>
  <si>
    <t>上青木南</t>
  </si>
  <si>
    <t>根岸</t>
  </si>
  <si>
    <t>芝中央</t>
  </si>
  <si>
    <t>新郷東</t>
  </si>
  <si>
    <t>朝日西</t>
  </si>
  <si>
    <t>慈林</t>
  </si>
  <si>
    <t>差間</t>
  </si>
  <si>
    <t>東本郷</t>
  </si>
  <si>
    <t>東領家</t>
  </si>
  <si>
    <t>安行東</t>
  </si>
  <si>
    <t>在家</t>
  </si>
  <si>
    <t>戸塚東</t>
  </si>
  <si>
    <t>戸塚北</t>
  </si>
  <si>
    <t>木曽呂</t>
  </si>
  <si>
    <t>戸塚綾瀬</t>
  </si>
  <si>
    <t>戸塚南</t>
  </si>
  <si>
    <t>鳩ヶ谷</t>
    <rPh sb="0" eb="3">
      <t>ハトガヤ</t>
    </rPh>
    <phoneticPr fontId="1"/>
  </si>
  <si>
    <t>中居</t>
    <rPh sb="0" eb="2">
      <t>ナカイ</t>
    </rPh>
    <phoneticPr fontId="1"/>
  </si>
  <si>
    <t>辻</t>
    <rPh sb="0" eb="1">
      <t>ツジ</t>
    </rPh>
    <phoneticPr fontId="1"/>
  </si>
  <si>
    <t>里</t>
    <rPh sb="0" eb="1">
      <t>サト</t>
    </rPh>
    <phoneticPr fontId="1"/>
  </si>
  <si>
    <t>桜町</t>
    <rPh sb="0" eb="1">
      <t>サクラ</t>
    </rPh>
    <rPh sb="1" eb="2">
      <t>マチ</t>
    </rPh>
    <phoneticPr fontId="1"/>
  </si>
  <si>
    <t>南鳩ヶ谷</t>
    <rPh sb="0" eb="1">
      <t>ミナミ</t>
    </rPh>
    <rPh sb="1" eb="4">
      <t>ハトガヤ</t>
    </rPh>
    <phoneticPr fontId="1"/>
  </si>
  <si>
    <t>東</t>
  </si>
  <si>
    <t>西</t>
  </si>
  <si>
    <t>南</t>
  </si>
  <si>
    <t>北</t>
  </si>
  <si>
    <t>青木</t>
  </si>
  <si>
    <t>幸並</t>
  </si>
  <si>
    <t>十二月田</t>
  </si>
  <si>
    <t>芝東</t>
  </si>
  <si>
    <t>岸川</t>
  </si>
  <si>
    <t>榛松</t>
  </si>
  <si>
    <t>小谷場</t>
  </si>
  <si>
    <t>神根</t>
  </si>
  <si>
    <t>領家</t>
  </si>
  <si>
    <t>戸塚西</t>
  </si>
  <si>
    <t>八幡木</t>
    <rPh sb="0" eb="2">
      <t>ハチマン</t>
    </rPh>
    <rPh sb="2" eb="3">
      <t>ギ</t>
    </rPh>
    <phoneticPr fontId="1"/>
  </si>
  <si>
    <t>本町小</t>
  </si>
  <si>
    <t>本町</t>
    <phoneticPr fontId="1"/>
  </si>
  <si>
    <t>中</t>
    <rPh sb="0" eb="1">
      <t>ナカ</t>
    </rPh>
    <phoneticPr fontId="1"/>
  </si>
  <si>
    <t>幸町小</t>
  </si>
  <si>
    <t>仲町小</t>
  </si>
  <si>
    <t>上青木小</t>
  </si>
  <si>
    <t>元郷小</t>
  </si>
  <si>
    <t>飯塚小</t>
  </si>
  <si>
    <t>芝小</t>
  </si>
  <si>
    <t>新郷小</t>
  </si>
  <si>
    <t>神根小</t>
  </si>
  <si>
    <t>青木北小</t>
  </si>
  <si>
    <t>領家小</t>
  </si>
  <si>
    <t>舟戸小</t>
  </si>
  <si>
    <t>十二月田小</t>
  </si>
  <si>
    <t>飯仲小</t>
  </si>
  <si>
    <t>並木小</t>
  </si>
  <si>
    <t>安行小</t>
  </si>
  <si>
    <t>原町小</t>
  </si>
  <si>
    <t>前川小</t>
  </si>
  <si>
    <t>戸塚小</t>
  </si>
  <si>
    <t>青木中央小</t>
  </si>
  <si>
    <t>元郷南小</t>
  </si>
  <si>
    <t>芝西小</t>
  </si>
  <si>
    <t>芝南小</t>
  </si>
  <si>
    <t>神根東小</t>
  </si>
  <si>
    <t>朝日東小</t>
  </si>
  <si>
    <t>芝富士小</t>
  </si>
  <si>
    <t>前川東小</t>
  </si>
  <si>
    <t>柳崎小</t>
  </si>
  <si>
    <t>芝樋ﾉ爪小</t>
  </si>
  <si>
    <t>新郷南小</t>
  </si>
  <si>
    <t>上青木南小</t>
  </si>
  <si>
    <t>根岸小</t>
  </si>
  <si>
    <t>芝中央小</t>
  </si>
  <si>
    <t>新郷東小</t>
  </si>
  <si>
    <t>朝日西小</t>
  </si>
  <si>
    <t>慈林小</t>
  </si>
  <si>
    <t>差間小</t>
  </si>
  <si>
    <t>東本郷小</t>
  </si>
  <si>
    <t>東領家小</t>
  </si>
  <si>
    <t>安行東小</t>
  </si>
  <si>
    <t>在家小</t>
  </si>
  <si>
    <t>戸塚東小</t>
  </si>
  <si>
    <t>戸塚北小</t>
  </si>
  <si>
    <t>木曽呂小</t>
  </si>
  <si>
    <t>戸塚綾瀬小</t>
  </si>
  <si>
    <t>戸塚南小</t>
  </si>
  <si>
    <t>鳩ヶ谷小</t>
  </si>
  <si>
    <t>中居小</t>
  </si>
  <si>
    <t>辻小</t>
  </si>
  <si>
    <t>里小</t>
  </si>
  <si>
    <t>桜町小</t>
  </si>
  <si>
    <t>南鳩ヶ谷小</t>
  </si>
  <si>
    <t>東中</t>
  </si>
  <si>
    <t>西中</t>
  </si>
  <si>
    <t>南中</t>
  </si>
  <si>
    <t>北中</t>
  </si>
  <si>
    <t>青木中</t>
  </si>
  <si>
    <t>芝中</t>
  </si>
  <si>
    <t>元郷中</t>
  </si>
  <si>
    <t>上青木中</t>
  </si>
  <si>
    <t>幸並中</t>
  </si>
  <si>
    <t>十二月田中</t>
  </si>
  <si>
    <t>仲町中</t>
  </si>
  <si>
    <t>安行中</t>
  </si>
  <si>
    <t>芝東中</t>
  </si>
  <si>
    <t>芝西中</t>
  </si>
  <si>
    <t>岸川中</t>
  </si>
  <si>
    <t>榛松中</t>
  </si>
  <si>
    <t>小谷場中</t>
  </si>
  <si>
    <t>神根中</t>
  </si>
  <si>
    <t>領家中</t>
  </si>
  <si>
    <t>戸塚中</t>
  </si>
  <si>
    <t>在家中</t>
  </si>
  <si>
    <t>安行東中</t>
  </si>
  <si>
    <t>戸塚西中</t>
  </si>
  <si>
    <t>鳩ヶ谷中</t>
  </si>
  <si>
    <t>八幡木中</t>
  </si>
  <si>
    <t>里中</t>
  </si>
  <si>
    <t>学校</t>
    <rPh sb="0" eb="2">
      <t>ガッコウ</t>
    </rPh>
    <phoneticPr fontId="1"/>
  </si>
  <si>
    <t>川口市立</t>
    <rPh sb="0" eb="2">
      <t>カワグチ</t>
    </rPh>
    <rPh sb="2" eb="3">
      <t>シ</t>
    </rPh>
    <rPh sb="3" eb="4">
      <t>リツ</t>
    </rPh>
    <phoneticPr fontId="1"/>
  </si>
  <si>
    <t>本町小学校</t>
  </si>
  <si>
    <t>幸町小学校</t>
  </si>
  <si>
    <t>仲町小学校</t>
  </si>
  <si>
    <t>上青木小学校</t>
  </si>
  <si>
    <t>元郷小学校</t>
  </si>
  <si>
    <t>飯塚小学校</t>
  </si>
  <si>
    <t>芝小学校</t>
  </si>
  <si>
    <t>新郷小学校</t>
  </si>
  <si>
    <t>神根小学校</t>
  </si>
  <si>
    <t>青木北小学校</t>
  </si>
  <si>
    <t>領家小学校</t>
  </si>
  <si>
    <t>舟戸小学校</t>
  </si>
  <si>
    <t>十二月田小学校</t>
  </si>
  <si>
    <t>飯仲小学校</t>
  </si>
  <si>
    <t>並木小学校</t>
  </si>
  <si>
    <t>安行小学校</t>
  </si>
  <si>
    <t>原町小学校</t>
  </si>
  <si>
    <t>前川小学校</t>
  </si>
  <si>
    <t>戸塚小学校</t>
  </si>
  <si>
    <t>青木中央小学校</t>
  </si>
  <si>
    <t>元郷南小学校</t>
  </si>
  <si>
    <t>芝西小学校</t>
  </si>
  <si>
    <t>芝南小学校</t>
  </si>
  <si>
    <t>神根東小学校</t>
  </si>
  <si>
    <t>朝日東小学校</t>
  </si>
  <si>
    <t>芝富士小学校</t>
  </si>
  <si>
    <t>前川東小学校</t>
  </si>
  <si>
    <t>柳崎小学校</t>
  </si>
  <si>
    <t>芝樋ﾉ爪小学校</t>
  </si>
  <si>
    <t>新郷南小学校</t>
  </si>
  <si>
    <t>上青木南小学校</t>
  </si>
  <si>
    <t>根岸小学校</t>
  </si>
  <si>
    <t>芝中央小学校</t>
  </si>
  <si>
    <t>新郷東小学校</t>
  </si>
  <si>
    <t>朝日西小学校</t>
  </si>
  <si>
    <t>慈林小学校</t>
  </si>
  <si>
    <t>差間小学校</t>
  </si>
  <si>
    <t>東本郷小学校</t>
  </si>
  <si>
    <t>東領家小学校</t>
  </si>
  <si>
    <t>安行東小学校</t>
  </si>
  <si>
    <t>在家小学校</t>
  </si>
  <si>
    <t>戸塚東小学校</t>
  </si>
  <si>
    <t>戸塚北小学校</t>
  </si>
  <si>
    <t>木曽呂小学校</t>
  </si>
  <si>
    <t>戸塚綾瀬小学校</t>
  </si>
  <si>
    <t>戸塚南小学校</t>
  </si>
  <si>
    <t>鳩ヶ谷小学校</t>
  </si>
  <si>
    <t>中居小学校</t>
  </si>
  <si>
    <t>辻小学校</t>
  </si>
  <si>
    <t>里小学校</t>
  </si>
  <si>
    <t>桜町小学校</t>
  </si>
  <si>
    <t>南鳩ヶ谷小学校</t>
  </si>
  <si>
    <t>東中学校</t>
  </si>
  <si>
    <t>西中学校</t>
  </si>
  <si>
    <t>南中学校</t>
  </si>
  <si>
    <t>北中学校</t>
  </si>
  <si>
    <t>青木中学校</t>
  </si>
  <si>
    <t>芝中学校</t>
  </si>
  <si>
    <t>元郷中学校</t>
  </si>
  <si>
    <t>上青木中学校</t>
  </si>
  <si>
    <t>幸並中学校</t>
  </si>
  <si>
    <t>十二月田中学校</t>
  </si>
  <si>
    <t>仲町中学校</t>
  </si>
  <si>
    <t>安行中学校</t>
  </si>
  <si>
    <t>芝東中学校</t>
  </si>
  <si>
    <t>芝西中学校</t>
  </si>
  <si>
    <t>岸川中学校</t>
  </si>
  <si>
    <t>榛松中学校</t>
  </si>
  <si>
    <t>小谷場中学校</t>
  </si>
  <si>
    <t>神根中学校</t>
  </si>
  <si>
    <t>領家中学校</t>
  </si>
  <si>
    <t>戸塚中学校</t>
  </si>
  <si>
    <t>在家中学校</t>
  </si>
  <si>
    <t>安行東中学校</t>
  </si>
  <si>
    <t>戸塚西中学校</t>
  </si>
  <si>
    <t>鳩ヶ谷中学校</t>
  </si>
  <si>
    <t>八幡木中学校</t>
  </si>
  <si>
    <t>里中学校</t>
  </si>
  <si>
    <t>川口市立本町小学校</t>
  </si>
  <si>
    <t>川口市立幸町小学校</t>
  </si>
  <si>
    <t>川口市立仲町小学校</t>
  </si>
  <si>
    <t>川口市立上青木小学校</t>
  </si>
  <si>
    <t>川口市立元郷小学校</t>
  </si>
  <si>
    <t>川口市立飯塚小学校</t>
  </si>
  <si>
    <t>川口市立芝小学校</t>
  </si>
  <si>
    <t>川口市立新郷小学校</t>
  </si>
  <si>
    <t>川口市立神根小学校</t>
  </si>
  <si>
    <t>川口市立青木北小学校</t>
  </si>
  <si>
    <t>川口市立領家小学校</t>
  </si>
  <si>
    <t>川口市立舟戸小学校</t>
  </si>
  <si>
    <t>川口市立十二月田小学校</t>
  </si>
  <si>
    <t>川口市立飯仲小学校</t>
  </si>
  <si>
    <t>川口市立並木小学校</t>
  </si>
  <si>
    <t>川口市立安行小学校</t>
  </si>
  <si>
    <t>川口市立原町小学校</t>
  </si>
  <si>
    <t>川口市立前川小学校</t>
  </si>
  <si>
    <t>川口市立戸塚小学校</t>
  </si>
  <si>
    <t>川口市立青木中央小学校</t>
  </si>
  <si>
    <t>川口市立元郷南小学校</t>
  </si>
  <si>
    <t>川口市立芝西小学校</t>
  </si>
  <si>
    <t>川口市立芝南小学校</t>
  </si>
  <si>
    <t>川口市立神根東小学校</t>
  </si>
  <si>
    <t>川口市立朝日東小学校</t>
  </si>
  <si>
    <t>川口市立芝富士小学校</t>
  </si>
  <si>
    <t>川口市立前川東小学校</t>
  </si>
  <si>
    <t>川口市立柳崎小学校</t>
  </si>
  <si>
    <t>川口市立芝樋ﾉ爪小学校</t>
  </si>
  <si>
    <t>川口市立新郷南小学校</t>
  </si>
  <si>
    <t>川口市立上青木南小学校</t>
  </si>
  <si>
    <t>川口市立根岸小学校</t>
  </si>
  <si>
    <t>川口市立芝中央小学校</t>
  </si>
  <si>
    <t>川口市立新郷東小学校</t>
  </si>
  <si>
    <t>川口市立朝日西小学校</t>
  </si>
  <si>
    <t>川口市立慈林小学校</t>
  </si>
  <si>
    <t>川口市立差間小学校</t>
  </si>
  <si>
    <t>川口市立東本郷小学校</t>
  </si>
  <si>
    <t>川口市立東領家小学校</t>
  </si>
  <si>
    <t>川口市立安行東小学校</t>
  </si>
  <si>
    <t>川口市立在家小学校</t>
  </si>
  <si>
    <t>川口市立戸塚東小学校</t>
  </si>
  <si>
    <t>川口市立戸塚北小学校</t>
  </si>
  <si>
    <t>川口市立木曽呂小学校</t>
  </si>
  <si>
    <t>川口市立戸塚綾瀬小学校</t>
  </si>
  <si>
    <t>川口市立戸塚南小学校</t>
  </si>
  <si>
    <t>川口市立鳩ヶ谷小学校</t>
  </si>
  <si>
    <t>川口市立中居小学校</t>
  </si>
  <si>
    <t>川口市立辻小学校</t>
  </si>
  <si>
    <t>川口市立里小学校</t>
  </si>
  <si>
    <t>川口市立桜町小学校</t>
  </si>
  <si>
    <t>川口市立南鳩ヶ谷小学校</t>
  </si>
  <si>
    <t>川口市立東中学校</t>
  </si>
  <si>
    <t>川口市立西中学校</t>
  </si>
  <si>
    <t>川口市立南中学校</t>
  </si>
  <si>
    <t>川口市立北中学校</t>
  </si>
  <si>
    <t>川口市立青木中学校</t>
  </si>
  <si>
    <t>川口市立芝中学校</t>
  </si>
  <si>
    <t>川口市立元郷中学校</t>
  </si>
  <si>
    <t>川口市立上青木中学校</t>
  </si>
  <si>
    <t>川口市立幸並中学校</t>
  </si>
  <si>
    <t>川口市立十二月田中学校</t>
  </si>
  <si>
    <t>川口市立仲町中学校</t>
  </si>
  <si>
    <t>川口市立安行中学校</t>
  </si>
  <si>
    <t>川口市立芝東中学校</t>
  </si>
  <si>
    <t>川口市立芝西中学校</t>
  </si>
  <si>
    <t>川口市立岸川中学校</t>
  </si>
  <si>
    <t>川口市立榛松中学校</t>
  </si>
  <si>
    <t>川口市立小谷場中学校</t>
  </si>
  <si>
    <t>川口市立神根中学校</t>
  </si>
  <si>
    <t>川口市立領家中学校</t>
  </si>
  <si>
    <t>川口市立戸塚中学校</t>
  </si>
  <si>
    <t>川口市立在家中学校</t>
  </si>
  <si>
    <t>川口市立安行東中学校</t>
  </si>
  <si>
    <t>川口市立戸塚西中学校</t>
  </si>
  <si>
    <t>川口市立鳩ヶ谷中学校</t>
  </si>
  <si>
    <t>川口市立八幡木中学校</t>
  </si>
  <si>
    <t>川口市立里中学校</t>
  </si>
  <si>
    <t>昭和</t>
  </si>
  <si>
    <t>無</t>
  </si>
  <si>
    <t>川口市</t>
  </si>
  <si>
    <t>草加市</t>
  </si>
  <si>
    <t>蕨市</t>
  </si>
  <si>
    <t>上尾市</t>
  </si>
  <si>
    <t>朝霞市</t>
  </si>
  <si>
    <t>伊奈町</t>
  </si>
  <si>
    <t>入間市</t>
  </si>
  <si>
    <t>小鹿野町</t>
  </si>
  <si>
    <t>小川町</t>
  </si>
  <si>
    <t>桶川市</t>
  </si>
  <si>
    <t>越生町</t>
  </si>
  <si>
    <t>春日部市</t>
  </si>
  <si>
    <t>加須市</t>
  </si>
  <si>
    <t>神川町</t>
  </si>
  <si>
    <t>上里町</t>
  </si>
  <si>
    <t>川越市</t>
  </si>
  <si>
    <t>川島町</t>
  </si>
  <si>
    <t>北本市</t>
  </si>
  <si>
    <t>行田市</t>
  </si>
  <si>
    <t>久喜市</t>
  </si>
  <si>
    <t>熊谷市</t>
  </si>
  <si>
    <t>鴻巣市</t>
  </si>
  <si>
    <t>越谷市</t>
  </si>
  <si>
    <t>坂戸市</t>
  </si>
  <si>
    <t>幸手市</t>
  </si>
  <si>
    <t>狭山市</t>
  </si>
  <si>
    <t>志木市</t>
  </si>
  <si>
    <t>白岡市</t>
  </si>
  <si>
    <t>杉戸町</t>
  </si>
  <si>
    <t>秩父市</t>
  </si>
  <si>
    <t>鶴ヶ島市</t>
  </si>
  <si>
    <t>ときがわ町</t>
  </si>
  <si>
    <t>所沢市</t>
  </si>
  <si>
    <t>戸田市</t>
  </si>
  <si>
    <t>長瀞町</t>
  </si>
  <si>
    <t>滑川町</t>
  </si>
  <si>
    <t>新座市</t>
  </si>
  <si>
    <t>蓮田市</t>
  </si>
  <si>
    <t>鳩山町</t>
  </si>
  <si>
    <t>羽生市</t>
  </si>
  <si>
    <t>飯能市</t>
  </si>
  <si>
    <t>東秩父村</t>
  </si>
  <si>
    <t>東松山市</t>
  </si>
  <si>
    <t>日高市</t>
  </si>
  <si>
    <t>深谷市</t>
  </si>
  <si>
    <t>富士見市</t>
  </si>
  <si>
    <t>ふじみ野市</t>
  </si>
  <si>
    <t>本庄市</t>
  </si>
  <si>
    <t>松伏町</t>
  </si>
  <si>
    <t>三郷市</t>
  </si>
  <si>
    <t>美里町</t>
  </si>
  <si>
    <t>皆野町</t>
  </si>
  <si>
    <t>宮代町</t>
  </si>
  <si>
    <t>三芳町</t>
  </si>
  <si>
    <t>毛呂山町</t>
  </si>
  <si>
    <t>八潮市</t>
  </si>
  <si>
    <t>横瀬町</t>
  </si>
  <si>
    <t>吉川市</t>
  </si>
  <si>
    <t>吉見町</t>
  </si>
  <si>
    <t>寄居町</t>
  </si>
  <si>
    <t>嵐山町</t>
  </si>
  <si>
    <t>和光市</t>
  </si>
  <si>
    <t>校長</t>
    <rPh sb="0" eb="2">
      <t>コウチョウ</t>
    </rPh>
    <phoneticPr fontId="1"/>
  </si>
  <si>
    <t>教頭</t>
    <rPh sb="0" eb="2">
      <t>キョウトウ</t>
    </rPh>
    <phoneticPr fontId="1"/>
  </si>
  <si>
    <t>主幹教諭</t>
    <rPh sb="0" eb="2">
      <t>シュカン</t>
    </rPh>
    <rPh sb="2" eb="4">
      <t>キョウユ</t>
    </rPh>
    <phoneticPr fontId="1"/>
  </si>
  <si>
    <t>教諭</t>
    <rPh sb="0" eb="2">
      <t>キョウユ</t>
    </rPh>
    <phoneticPr fontId="1"/>
  </si>
  <si>
    <t>養護教諭</t>
    <rPh sb="0" eb="2">
      <t>ヨウゴ</t>
    </rPh>
    <rPh sb="2" eb="4">
      <t>キョウユ</t>
    </rPh>
    <phoneticPr fontId="1"/>
  </si>
  <si>
    <t>栄養教諭</t>
    <phoneticPr fontId="1"/>
  </si>
  <si>
    <t>県立</t>
    <rPh sb="0" eb="2">
      <t>ケンリツ</t>
    </rPh>
    <phoneticPr fontId="1"/>
  </si>
  <si>
    <t>小Ａ</t>
    <rPh sb="0" eb="1">
      <t>ショウ</t>
    </rPh>
    <phoneticPr fontId="1"/>
  </si>
  <si>
    <t>小Ｂ</t>
    <rPh sb="0" eb="1">
      <t>ショウ</t>
    </rPh>
    <phoneticPr fontId="1"/>
  </si>
  <si>
    <t>小Ｃ</t>
    <rPh sb="0" eb="1">
      <t>ショウ</t>
    </rPh>
    <phoneticPr fontId="1"/>
  </si>
  <si>
    <t>小Ｄ</t>
    <rPh sb="0" eb="1">
      <t>ショウ</t>
    </rPh>
    <phoneticPr fontId="1"/>
  </si>
  <si>
    <t>小Ｅ</t>
    <rPh sb="0" eb="1">
      <t>ショウ</t>
    </rPh>
    <phoneticPr fontId="1"/>
  </si>
  <si>
    <t>小Ｆ</t>
    <rPh sb="0" eb="1">
      <t>ショウ</t>
    </rPh>
    <phoneticPr fontId="1"/>
  </si>
  <si>
    <t>小Ｇ</t>
    <rPh sb="0" eb="1">
      <t>ショウ</t>
    </rPh>
    <phoneticPr fontId="1"/>
  </si>
  <si>
    <t>中Ａ</t>
    <rPh sb="0" eb="1">
      <t>ナカ</t>
    </rPh>
    <phoneticPr fontId="1"/>
  </si>
  <si>
    <t>中Ｂ</t>
    <rPh sb="0" eb="1">
      <t>ナカ</t>
    </rPh>
    <phoneticPr fontId="1"/>
  </si>
  <si>
    <t>中Ｃ</t>
    <rPh sb="0" eb="1">
      <t>ナカ</t>
    </rPh>
    <phoneticPr fontId="1"/>
  </si>
  <si>
    <t>中Ｄ</t>
    <rPh sb="0" eb="1">
      <t>ナカ</t>
    </rPh>
    <phoneticPr fontId="1"/>
  </si>
  <si>
    <t>中Ｅ</t>
    <rPh sb="0" eb="1">
      <t>ナカ</t>
    </rPh>
    <phoneticPr fontId="1"/>
  </si>
  <si>
    <t>特別支援
教育担当</t>
    <rPh sb="5" eb="7">
      <t>キョウイク</t>
    </rPh>
    <phoneticPr fontId="2"/>
  </si>
  <si>
    <t>担任学年
等</t>
    <rPh sb="5" eb="6">
      <t>トウ</t>
    </rPh>
    <phoneticPr fontId="2"/>
  </si>
  <si>
    <t>栄 養</t>
    <rPh sb="0" eb="1">
      <t>エイ</t>
    </rPh>
    <rPh sb="2" eb="3">
      <t>オサム</t>
    </rPh>
    <phoneticPr fontId="1"/>
  </si>
  <si>
    <t>特 支</t>
    <rPh sb="0" eb="1">
      <t>トク</t>
    </rPh>
    <rPh sb="2" eb="3">
      <t>ササ</t>
    </rPh>
    <phoneticPr fontId="1"/>
  </si>
  <si>
    <t>さいたま市</t>
    <rPh sb="4" eb="5">
      <t>シ</t>
    </rPh>
    <phoneticPr fontId="1"/>
  </si>
  <si>
    <t>（令和</t>
    <rPh sb="1" eb="3">
      <t>レイワ</t>
    </rPh>
    <phoneticPr fontId="2"/>
  </si>
  <si>
    <t>令</t>
  </si>
  <si>
    <t>芝西中</t>
    <rPh sb="0" eb="2">
      <t>シバニシ</t>
    </rPh>
    <phoneticPr fontId="1"/>
  </si>
  <si>
    <t>川口市立芝西中学校陽春分校</t>
    <rPh sb="0" eb="2">
      <t>カワグチ</t>
    </rPh>
    <rPh sb="2" eb="3">
      <t>シ</t>
    </rPh>
    <rPh sb="3" eb="4">
      <t>リツ</t>
    </rPh>
    <rPh sb="4" eb="6">
      <t>シバニシ</t>
    </rPh>
    <rPh sb="9" eb="11">
      <t>ヨウシュン</t>
    </rPh>
    <rPh sb="11" eb="12">
      <t>ブン</t>
    </rPh>
    <rPh sb="12" eb="13">
      <t>コウ</t>
    </rPh>
    <phoneticPr fontId="1"/>
  </si>
  <si>
    <t>芝西中学校陽春分校</t>
    <phoneticPr fontId="1"/>
  </si>
  <si>
    <t>　</t>
    <phoneticPr fontId="19"/>
  </si>
  <si>
    <t>子</t>
    <rPh sb="0" eb="1">
      <t>コ</t>
    </rPh>
    <phoneticPr fontId="19"/>
  </si>
  <si>
    <t>通学している小・中・義務教育学校名</t>
    <rPh sb="0" eb="2">
      <t>ツウガク</t>
    </rPh>
    <rPh sb="6" eb="7">
      <t>ショウ</t>
    </rPh>
    <rPh sb="8" eb="9">
      <t>ナカ</t>
    </rPh>
    <rPh sb="10" eb="12">
      <t>ギム</t>
    </rPh>
    <rPh sb="12" eb="14">
      <t>キョウイク</t>
    </rPh>
    <rPh sb="14" eb="16">
      <t>ガッコウ</t>
    </rPh>
    <rPh sb="16" eb="17">
      <t>メイ</t>
    </rPh>
    <phoneticPr fontId="1"/>
  </si>
  <si>
    <t>日</t>
    <rPh sb="0" eb="1">
      <t>ニチ</t>
    </rPh>
    <phoneticPr fontId="1"/>
  </si>
  <si>
    <t>校種</t>
    <rPh sb="0" eb="2">
      <t>コウシュ</t>
    </rPh>
    <phoneticPr fontId="1"/>
  </si>
  <si>
    <t>小１</t>
    <rPh sb="0" eb="1">
      <t>ショウ</t>
    </rPh>
    <phoneticPr fontId="19"/>
  </si>
  <si>
    <t>△△　△△</t>
    <phoneticPr fontId="19"/>
  </si>
  <si>
    <t>□□　□</t>
    <phoneticPr fontId="19"/>
  </si>
  <si>
    <t>高等学校</t>
    <rPh sb="0" eb="2">
      <t>コウトウ</t>
    </rPh>
    <rPh sb="2" eb="4">
      <t>ガッコウ</t>
    </rPh>
    <phoneticPr fontId="1"/>
  </si>
  <si>
    <t>学　校　名　等</t>
    <rPh sb="0" eb="1">
      <t>ガク</t>
    </rPh>
    <rPh sb="2" eb="3">
      <t>コウ</t>
    </rPh>
    <rPh sb="4" eb="5">
      <t>ナ</t>
    </rPh>
    <rPh sb="6" eb="7">
      <t>トウ</t>
    </rPh>
    <phoneticPr fontId="19"/>
  </si>
  <si>
    <t>数学主任
環境教育</t>
    <rPh sb="0" eb="2">
      <t>スウガク</t>
    </rPh>
    <rPh sb="2" eb="4">
      <t>シュニン</t>
    </rPh>
    <rPh sb="5" eb="7">
      <t>カンキョウ</t>
    </rPh>
    <rPh sb="7" eb="9">
      <t>キョウイク</t>
    </rPh>
    <phoneticPr fontId="19"/>
  </si>
  <si>
    <t>中１数　中専理</t>
    <rPh sb="0" eb="1">
      <t>チュウ</t>
    </rPh>
    <rPh sb="2" eb="3">
      <t>スウ</t>
    </rPh>
    <rPh sb="4" eb="5">
      <t>チュウ</t>
    </rPh>
    <rPh sb="5" eb="6">
      <t>セン</t>
    </rPh>
    <rPh sb="6" eb="7">
      <t>オサム</t>
    </rPh>
    <phoneticPr fontId="19"/>
  </si>
  <si>
    <t>川口市</t>
    <rPh sb="0" eb="3">
      <t>カワグチシ</t>
    </rPh>
    <phoneticPr fontId="19"/>
  </si>
  <si>
    <t>草加市</t>
    <rPh sb="0" eb="3">
      <t>ソウカシ</t>
    </rPh>
    <phoneticPr fontId="19"/>
  </si>
  <si>
    <t>戸田市</t>
    <rPh sb="0" eb="3">
      <t>トダシ</t>
    </rPh>
    <phoneticPr fontId="19"/>
  </si>
  <si>
    <t>県立</t>
    <rPh sb="0" eb="2">
      <t>ケンリツ</t>
    </rPh>
    <phoneticPr fontId="19"/>
  </si>
  <si>
    <t>中</t>
    <rPh sb="0" eb="1">
      <t>チュウ</t>
    </rPh>
    <phoneticPr fontId="19"/>
  </si>
  <si>
    <t>性　別</t>
    <rPh sb="0" eb="1">
      <t>セイ</t>
    </rPh>
    <rPh sb="2" eb="3">
      <t>ベツ</t>
    </rPh>
    <phoneticPr fontId="1"/>
  </si>
  <si>
    <t>職　名</t>
    <rPh sb="0" eb="1">
      <t>ショク</t>
    </rPh>
    <rPh sb="2" eb="3">
      <t>ナ</t>
    </rPh>
    <phoneticPr fontId="1"/>
  </si>
  <si>
    <t>教育関係者</t>
    <rPh sb="0" eb="2">
      <t>キョウイク</t>
    </rPh>
    <rPh sb="2" eb="5">
      <t>カンケイシャ</t>
    </rPh>
    <phoneticPr fontId="1"/>
  </si>
  <si>
    <t>特</t>
  </si>
  <si>
    <t>養 教</t>
    <rPh sb="0" eb="1">
      <t>オサム</t>
    </rPh>
    <rPh sb="2" eb="3">
      <t>オシ</t>
    </rPh>
    <phoneticPr fontId="1"/>
  </si>
  <si>
    <t>「年度当初人事に関する調書」の記入について</t>
  </si>
  <si>
    <t>１　記入上の注意</t>
    <phoneticPr fontId="19"/>
  </si>
  <si>
    <t>※  ５及び６の者で記入がない場合は、異動地について特に意向がないものとして取り扱う。</t>
    <phoneticPr fontId="19"/>
  </si>
  <si>
    <t>※　平成17年度当初採用以降の者は、「さいたま市」への異動はできない。</t>
    <phoneticPr fontId="19"/>
  </si>
  <si>
    <t>２　提出部数</t>
    <phoneticPr fontId="19"/>
  </si>
  <si>
    <t>１ 部（原本）</t>
    <phoneticPr fontId="19"/>
  </si>
  <si>
    <t>○○　○○</t>
    <phoneticPr fontId="19"/>
  </si>
  <si>
    <t>※  校種等を示す「小　中　特　他」の欄においては、該当するものを記入する。その際、県立学校にあっては、</t>
    <rPh sb="33" eb="35">
      <t>キニュウ</t>
    </rPh>
    <phoneticPr fontId="19"/>
  </si>
  <si>
    <t>を提出願います。</t>
    <phoneticPr fontId="19"/>
  </si>
  <si>
    <t>　年度当初人事は、県教育委員会の異動方針に基づいて行われますが、その実施にあたって参考としたいので、この調書</t>
    <phoneticPr fontId="19"/>
  </si>
  <si>
    <t>様式１－２「担当業務を行う上で生かせる事項」は、今後担当したい校務分掌や得意とする分野等（資格、特技等</t>
    <phoneticPr fontId="19"/>
  </si>
  <si>
    <t>　を含む）について記入する。</t>
    <phoneticPr fontId="19"/>
  </si>
  <si>
    <t>　　なお、人事異動の参考とするので、３つ以上（できるだけ多く）記入する。</t>
    <phoneticPr fontId="19"/>
  </si>
  <si>
    <t>(ｱ)　「１ 同一校３年未満、２ 産休・育休等、３ 休職中」に該当しているが、異動の意向のある者</t>
    <rPh sb="47" eb="48">
      <t>モノ</t>
    </rPh>
    <phoneticPr fontId="19"/>
  </si>
  <si>
    <t>(ｲ)　「４ 同一校３年以上７年未満」に該当し、異動の意向のある者</t>
    <phoneticPr fontId="19"/>
  </si>
  <si>
    <t>(ｳ)　「５ 新採用以来３年以上」に該当する者</t>
    <phoneticPr fontId="19"/>
  </si>
  <si>
    <t>(ｴ)　「６ 同一校７年以上」に該当する者</t>
    <phoneticPr fontId="19"/>
  </si>
  <si>
    <t>　　また、「特」とは県公立特別支援学校を、「他」とは県公立高等学校等を表すものとする。</t>
    <phoneticPr fontId="19"/>
  </si>
  <si>
    <t>（ｱ）　異動したい理由、異動が困難な理由</t>
    <phoneticPr fontId="19"/>
  </si>
  <si>
    <t>（ｳ）　他校種（高等学校・特別支援学校）との人事交流による場合</t>
    <phoneticPr fontId="19"/>
  </si>
  <si>
    <t>（ｴ）　さいたま市立小中学校教員との人事交流による場合</t>
    <phoneticPr fontId="19"/>
  </si>
  <si>
    <t>（ｵ）　「特」・「他」に意向がある場合（校種・職種等を具体的に記入）</t>
    <phoneticPr fontId="19"/>
  </si>
  <si>
    <t>（ｶ）　障害のある教職員については、障害の状況及び配慮事項</t>
    <phoneticPr fontId="19"/>
  </si>
  <si>
    <t>　「市・町・村」欄に「県立」と記入する。</t>
    <phoneticPr fontId="19"/>
  </si>
  <si>
    <t>自家用自動車</t>
    <rPh sb="0" eb="3">
      <t>ジカヨウ</t>
    </rPh>
    <rPh sb="3" eb="6">
      <t>ジドウシャ</t>
    </rPh>
    <phoneticPr fontId="19"/>
  </si>
  <si>
    <t xml:space="preserve"> また、「経験市町村（教委）数」は、就任以来の市町村数を記入する。ただし、県公立高等学校・特別支援学校、教育</t>
    <rPh sb="52" eb="54">
      <t>キョウイク</t>
    </rPh>
    <phoneticPr fontId="19"/>
  </si>
  <si>
    <t>委員会事務局、在外教育施設等は、それぞれ１つとして算入するが、勤務した学校を所管する教育委員会事務局に</t>
    <phoneticPr fontId="19"/>
  </si>
  <si>
    <t>勤務した場合及び同一の教育機関等に再度勤務した場合は、重複して算入しないものとする。</t>
    <phoneticPr fontId="19"/>
  </si>
  <si>
    <t>　また、「特別支援教育担当」は、「特別支援学級」の担任又は副担任のいずれかを記入する。通級指導教室担当の</t>
    <rPh sb="27" eb="28">
      <t>マタ</t>
    </rPh>
    <rPh sb="38" eb="40">
      <t>キニュウ</t>
    </rPh>
    <rPh sb="43" eb="45">
      <t>ツウキュウ</t>
    </rPh>
    <rPh sb="45" eb="47">
      <t>シドウ</t>
    </rPh>
    <rPh sb="47" eb="49">
      <t>キョウシツ</t>
    </rPh>
    <rPh sb="49" eb="51">
      <t>タントウ</t>
    </rPh>
    <phoneticPr fontId="19"/>
  </si>
  <si>
    <t>場合は、通級指導と記入する。特別支援学校の場合は学部名も併せて記入する。</t>
    <rPh sb="4" eb="8">
      <t>ツウキュウシドウ</t>
    </rPh>
    <rPh sb="9" eb="11">
      <t>キニュウ</t>
    </rPh>
    <rPh sb="14" eb="16">
      <t>トクベツ</t>
    </rPh>
    <phoneticPr fontId="19"/>
  </si>
  <si>
    <t>（ｲ）　同一市町村の小中間の人事交流（Ｊプラン、期限付き交流）による場合</t>
    <rPh sb="4" eb="6">
      <t>ドウイツ</t>
    </rPh>
    <rPh sb="6" eb="9">
      <t>シチョウソン</t>
    </rPh>
    <phoneticPr fontId="19"/>
  </si>
  <si>
    <t>(1) 　「学校名・学校コード」、「氏名・職員番号」については、間違いのないよう記入する。</t>
    <rPh sb="32" eb="34">
      <t>マチガ</t>
    </rPh>
    <rPh sb="40" eb="42">
      <t>キニュウ</t>
    </rPh>
    <phoneticPr fontId="19"/>
  </si>
  <si>
    <t>○○　○○</t>
    <phoneticPr fontId="19"/>
  </si>
  <si>
    <t>50Z01</t>
    <phoneticPr fontId="19"/>
  </si>
  <si>
    <t>令和</t>
    <rPh sb="0" eb="2">
      <t>レイワ</t>
    </rPh>
    <phoneticPr fontId="19"/>
  </si>
  <si>
    <t>年度当初人事に関する調書</t>
    <phoneticPr fontId="19"/>
  </si>
  <si>
    <t>□□市立○○小学校</t>
    <rPh sb="2" eb="3">
      <t>シ</t>
    </rPh>
    <rPh sb="3" eb="4">
      <t>リツ</t>
    </rPh>
    <rPh sb="6" eb="7">
      <t>ショウ</t>
    </rPh>
    <rPh sb="7" eb="9">
      <t>ガッコウ</t>
    </rPh>
    <phoneticPr fontId="19"/>
  </si>
  <si>
    <t>○○市立○○中学校</t>
    <rPh sb="2" eb="4">
      <t>イチリツ</t>
    </rPh>
    <rPh sb="6" eb="9">
      <t>チュウガッコウ</t>
    </rPh>
    <phoneticPr fontId="19"/>
  </si>
  <si>
    <t>○○市◇◇町１－２－３</t>
    <rPh sb="2" eb="3">
      <t>シ</t>
    </rPh>
    <rPh sb="5" eb="6">
      <t>マチ</t>
    </rPh>
    <phoneticPr fontId="19"/>
  </si>
  <si>
    <t>□□市立▽▽中学校</t>
    <rPh sb="2" eb="3">
      <t>シ</t>
    </rPh>
    <rPh sb="3" eb="4">
      <t>リツ</t>
    </rPh>
    <rPh sb="6" eb="9">
      <t>チュウガッコウ</t>
    </rPh>
    <phoneticPr fontId="2"/>
  </si>
  <si>
    <t>□□市教育委員会</t>
    <rPh sb="2" eb="3">
      <t>シ</t>
    </rPh>
    <rPh sb="3" eb="5">
      <t>キョウイク</t>
    </rPh>
    <rPh sb="5" eb="8">
      <t>イインカイ</t>
    </rPh>
    <phoneticPr fontId="2"/>
  </si>
  <si>
    <t>※本調書は、「年度当初人事に関する調書」の記入についてをよく読んで記入すること。</t>
    <rPh sb="1" eb="2">
      <t>ホン</t>
    </rPh>
    <rPh sb="2" eb="4">
      <t>チョウショ</t>
    </rPh>
    <rPh sb="7" eb="9">
      <t>ネンド</t>
    </rPh>
    <rPh sb="9" eb="11">
      <t>トウショ</t>
    </rPh>
    <rPh sb="11" eb="13">
      <t>ジンジ</t>
    </rPh>
    <rPh sb="14" eb="15">
      <t>カン</t>
    </rPh>
    <rPh sb="17" eb="19">
      <t>チョウショ</t>
    </rPh>
    <rPh sb="21" eb="23">
      <t>キニュウ</t>
    </rPh>
    <rPh sb="30" eb="31">
      <t>ヨ</t>
    </rPh>
    <rPh sb="33" eb="35">
      <t>キニュウ</t>
    </rPh>
    <phoneticPr fontId="19"/>
  </si>
  <si>
    <t>歳</t>
    <rPh sb="0" eb="1">
      <t>サイ</t>
    </rPh>
    <phoneticPr fontId="19"/>
  </si>
  <si>
    <t>（</t>
    <phoneticPr fontId="19"/>
  </si>
  <si>
    <t>）</t>
    <phoneticPr fontId="19"/>
  </si>
  <si>
    <t>　</t>
  </si>
  <si>
    <t>(5)　「校務分掌」は、担当する主な分掌を記入する。</t>
    <phoneticPr fontId="19"/>
  </si>
  <si>
    <t>(6)　「現住所」は、県内の場合は市町村名から、県外の場合は都県名から記入する。</t>
    <phoneticPr fontId="19"/>
  </si>
  <si>
    <t xml:space="preserve">(7)　「通勤方法・所要時間」は、通勤届に記載されたものを記入する。 </t>
    <phoneticPr fontId="19"/>
  </si>
  <si>
    <t>(8)　「親族中の教育関係者」は、３親等以内の親族（血族、姻族）について記入する。</t>
    <phoneticPr fontId="19"/>
  </si>
  <si>
    <t>(10)　「異動に関する事項」について</t>
    <phoneticPr fontId="19"/>
  </si>
  <si>
    <t>記入する。</t>
    <phoneticPr fontId="19"/>
  </si>
  <si>
    <t>定年退職</t>
    <rPh sb="0" eb="2">
      <t>テイネン</t>
    </rPh>
    <rPh sb="2" eb="4">
      <t>タイショク</t>
    </rPh>
    <phoneticPr fontId="1"/>
  </si>
  <si>
    <t>退職希望の有無</t>
    <rPh sb="0" eb="2">
      <t>タイショク</t>
    </rPh>
    <rPh sb="2" eb="4">
      <t>キボウ</t>
    </rPh>
    <rPh sb="5" eb="7">
      <t>ウム</t>
    </rPh>
    <phoneticPr fontId="1"/>
  </si>
  <si>
    <t>男</t>
  </si>
  <si>
    <t>妻</t>
    <rPh sb="0" eb="1">
      <t>ツマ</t>
    </rPh>
    <phoneticPr fontId="19"/>
  </si>
  <si>
    <t>○○市立□□中学校</t>
    <rPh sb="2" eb="3">
      <t>シ</t>
    </rPh>
    <rPh sb="3" eb="4">
      <t>リツ</t>
    </rPh>
    <rPh sb="6" eb="7">
      <t>チュウ</t>
    </rPh>
    <rPh sb="7" eb="9">
      <t>ガッコウ</t>
    </rPh>
    <phoneticPr fontId="19"/>
  </si>
  <si>
    <t>モスクワ日本人学校</t>
    <rPh sb="4" eb="7">
      <t>ニホンジン</t>
    </rPh>
    <rPh sb="7" eb="9">
      <t>ガッコウ</t>
    </rPh>
    <phoneticPr fontId="19"/>
  </si>
  <si>
    <t>学年所属のない場合は、担任外と記入する。</t>
    <rPh sb="8" eb="9">
      <t>ア</t>
    </rPh>
    <rPh sb="15" eb="17">
      <t>キニュウ</t>
    </rPh>
    <phoneticPr fontId="19"/>
  </si>
  <si>
    <t>　異動の意向のある市町村名、もしくは異動先として考えられる市町村名を記入する。</t>
    <phoneticPr fontId="19"/>
  </si>
  <si>
    <t>オ　様式１－３「異動地」には異動先として考えられる市町村名を記入する。</t>
    <rPh sb="2" eb="4">
      <t>ヨウシキ</t>
    </rPh>
    <rPh sb="8" eb="11">
      <t>イドウチ</t>
    </rPh>
    <phoneticPr fontId="19"/>
  </si>
  <si>
    <t>キ　様式１－３「希望する勤務形態」について、希望する順に〇数字を選択する。</t>
    <phoneticPr fontId="19"/>
  </si>
  <si>
    <t>(4) 　様式１－１、様式１－３「担任学年等」は、学級担任の学年及び、担任又は副担任のいずれかを記入する。</t>
    <rPh sb="11" eb="13">
      <t>ヨウシキ</t>
    </rPh>
    <rPh sb="32" eb="33">
      <t>オヨ</t>
    </rPh>
    <rPh sb="48" eb="50">
      <t>キニュウ</t>
    </rPh>
    <phoneticPr fontId="19"/>
  </si>
  <si>
    <t>イ　様式１－１、様式１－２「現任校における在職状況」は、１～６のうち該当する番号を○で囲む。</t>
    <phoneticPr fontId="19"/>
  </si>
  <si>
    <t>ウ  様式１－１、様式１－３「児童生徒の指導等に生かせる事項」は、今後担当したい校務分掌、部活動等や</t>
    <rPh sb="9" eb="11">
      <t>ヨウシキ</t>
    </rPh>
    <phoneticPr fontId="19"/>
  </si>
  <si>
    <t>エ　様式１－１、様式１－２「異動地」には、「現任校における在職状況」欄において次の（ｱ）～(ｴ）に該当する者は、</t>
    <rPh sb="2" eb="4">
      <t>ヨウシキ</t>
    </rPh>
    <rPh sb="8" eb="10">
      <t>ヨウシキ</t>
    </rPh>
    <phoneticPr fontId="19"/>
  </si>
  <si>
    <t>カ 「異動にあたっての特記事項」欄には、次のことを記入する。</t>
    <phoneticPr fontId="19"/>
  </si>
  <si>
    <t>・</t>
  </si>
  <si>
    <t>～</t>
  </si>
  <si>
    <t xml:space="preserve">  得意とする分野等　（資格、特技も含む）について記入する。</t>
    <phoneticPr fontId="19"/>
  </si>
  <si>
    <t>A市立○○中学校</t>
    <rPh sb="1" eb="2">
      <t>シ</t>
    </rPh>
    <phoneticPr fontId="19"/>
  </si>
  <si>
    <t>B市立□□中学校</t>
    <rPh sb="5" eb="8">
      <t>チュウガッコウ</t>
    </rPh>
    <phoneticPr fontId="19"/>
  </si>
  <si>
    <t>C市立◇◇中学校</t>
    <rPh sb="1" eb="2">
      <t>シ</t>
    </rPh>
    <rPh sb="2" eb="3">
      <t>リツ</t>
    </rPh>
    <rPh sb="5" eb="8">
      <t>チュウガッコウ</t>
    </rPh>
    <phoneticPr fontId="19"/>
  </si>
  <si>
    <t>特別支援学級担任</t>
  </si>
  <si>
    <t>56</t>
  </si>
  <si>
    <t>06</t>
  </si>
  <si>
    <t>13</t>
  </si>
  <si>
    <t>D市立◎◎中学校</t>
    <rPh sb="5" eb="8">
      <t>チュウガッコウ</t>
    </rPh>
    <phoneticPr fontId="19"/>
  </si>
  <si>
    <t>④</t>
  </si>
  <si>
    <t>40B00</t>
  </si>
  <si>
    <t>40B01</t>
  </si>
  <si>
    <t>40B02</t>
  </si>
  <si>
    <t>川口市立芝樋ノ爪小学校</t>
  </si>
  <si>
    <t>40B30</t>
  </si>
  <si>
    <t>40B31</t>
  </si>
  <si>
    <t>40B39</t>
  </si>
  <si>
    <t>40B40</t>
  </si>
  <si>
    <t>蕨市立東小学校</t>
  </si>
  <si>
    <t>40C00</t>
  </si>
  <si>
    <t>蕨市立西小学校</t>
  </si>
  <si>
    <t>40C01</t>
  </si>
  <si>
    <t>蕨市立南小学校</t>
  </si>
  <si>
    <t>40C02</t>
  </si>
  <si>
    <t>蕨市立北小学校</t>
  </si>
  <si>
    <t>40C03</t>
  </si>
  <si>
    <t>40C04</t>
  </si>
  <si>
    <t>40C05</t>
  </si>
  <si>
    <t>蕨市立塚越小学校</t>
  </si>
  <si>
    <t>40C06</t>
  </si>
  <si>
    <t>戸田市立戸田第一小学校</t>
  </si>
  <si>
    <t>40D00</t>
  </si>
  <si>
    <t>戸田市立戸田第二小学校</t>
  </si>
  <si>
    <t>40D01</t>
  </si>
  <si>
    <t>戸田市立新曽小学校</t>
  </si>
  <si>
    <t>40D02</t>
  </si>
  <si>
    <t>戸田市立美谷本小学校</t>
  </si>
  <si>
    <t>40D03</t>
  </si>
  <si>
    <t>戸田市立笹目小学校</t>
  </si>
  <si>
    <t>40D04</t>
  </si>
  <si>
    <t>戸田市立戸田東小学校</t>
  </si>
  <si>
    <t>40D05</t>
  </si>
  <si>
    <t>戸田市立戸田南小学校</t>
  </si>
  <si>
    <t>40D06</t>
  </si>
  <si>
    <t>戸田市立喜沢小学校</t>
  </si>
  <si>
    <t>40D07</t>
  </si>
  <si>
    <t>戸田市立笹目東小学校</t>
  </si>
  <si>
    <t>40D08</t>
  </si>
  <si>
    <t>戸田市立新曽北小学校</t>
  </si>
  <si>
    <t>40D09</t>
  </si>
  <si>
    <t>戸田市立美女木小学校</t>
  </si>
  <si>
    <t>40D10</t>
  </si>
  <si>
    <t>戸田市立芦原小学校</t>
  </si>
  <si>
    <t>40D11</t>
  </si>
  <si>
    <t>40E00</t>
  </si>
  <si>
    <t>40E01</t>
  </si>
  <si>
    <t>草加市立草加小学校</t>
  </si>
  <si>
    <t>40F00</t>
  </si>
  <si>
    <t>草加市立高砂小学校</t>
  </si>
  <si>
    <t>40F01</t>
  </si>
  <si>
    <t>草加市立新田小学校</t>
  </si>
  <si>
    <t>40F02</t>
  </si>
  <si>
    <t>草加市立谷塚小学校</t>
  </si>
  <si>
    <t>40F03</t>
  </si>
  <si>
    <t>草加市立栄小学校</t>
  </si>
  <si>
    <t>40F04</t>
  </si>
  <si>
    <t>草加市立川柳小学校</t>
  </si>
  <si>
    <t>40F06</t>
  </si>
  <si>
    <t>草加市立瀬崎小学校</t>
  </si>
  <si>
    <t>40F07</t>
  </si>
  <si>
    <t>草加市立西町小学校</t>
  </si>
  <si>
    <t>40F08</t>
  </si>
  <si>
    <t>草加市立新里小学校</t>
  </si>
  <si>
    <t>40F10</t>
  </si>
  <si>
    <t>草加市立花栗南小学校</t>
  </si>
  <si>
    <t>40F11</t>
  </si>
  <si>
    <t>草加市立八幡小学校</t>
  </si>
  <si>
    <t>40F12</t>
  </si>
  <si>
    <t>草加市立新栄小学校</t>
  </si>
  <si>
    <t>40F13</t>
  </si>
  <si>
    <t>草加市立清門小学校</t>
  </si>
  <si>
    <t>40F14</t>
  </si>
  <si>
    <t>草加市立稲荷小学校</t>
  </si>
  <si>
    <t>40F15</t>
  </si>
  <si>
    <t>草加市立氷川小学校</t>
  </si>
  <si>
    <t>40F16</t>
  </si>
  <si>
    <t>草加市立八幡北小学校</t>
  </si>
  <si>
    <t>40F17</t>
  </si>
  <si>
    <t>草加市立長栄小学校</t>
  </si>
  <si>
    <t>40F18</t>
  </si>
  <si>
    <t>草加市立青柳小学校</t>
  </si>
  <si>
    <t>40F19</t>
  </si>
  <si>
    <t>40F20</t>
  </si>
  <si>
    <t>草加市立両新田小学校</t>
  </si>
  <si>
    <t>40F21</t>
  </si>
  <si>
    <t>草加市立松原小学校</t>
  </si>
  <si>
    <t>40F22</t>
  </si>
  <si>
    <t>朝霞市立朝霞第一小学校</t>
  </si>
  <si>
    <t>40H00</t>
  </si>
  <si>
    <t>朝霞市立朝霞第二小学校</t>
  </si>
  <si>
    <t>40H01</t>
  </si>
  <si>
    <t>朝霞市立朝霞第三小学校</t>
  </si>
  <si>
    <t>40H02</t>
  </si>
  <si>
    <t>朝霞市立朝霞第四小学校</t>
  </si>
  <si>
    <t>40H03</t>
  </si>
  <si>
    <t>朝霞市立朝霞第五小学校</t>
  </si>
  <si>
    <t>40H04</t>
  </si>
  <si>
    <t>朝霞市立朝霞第六小学校</t>
  </si>
  <si>
    <t>40H05</t>
  </si>
  <si>
    <t>朝霞市立朝霞第七小学校</t>
  </si>
  <si>
    <t>40H06</t>
  </si>
  <si>
    <t>朝霞市立朝霞第八小学校</t>
  </si>
  <si>
    <t>40H07</t>
  </si>
  <si>
    <t>朝霞市立朝霞第九小学校</t>
  </si>
  <si>
    <t>40H08</t>
  </si>
  <si>
    <t>朝霞市立朝霞第十小学校</t>
  </si>
  <si>
    <t>40H09</t>
  </si>
  <si>
    <t>志木市立志木小学校</t>
  </si>
  <si>
    <t>40I00</t>
  </si>
  <si>
    <t>志木市立宗岡小学校</t>
  </si>
  <si>
    <t>40I01</t>
  </si>
  <si>
    <t>志木市立志木第二小学校</t>
  </si>
  <si>
    <t>40I02</t>
  </si>
  <si>
    <t>志木市立宗岡第二小学校</t>
  </si>
  <si>
    <t>40I03</t>
  </si>
  <si>
    <t>志木市立志木第三小学校</t>
  </si>
  <si>
    <t>40I04</t>
  </si>
  <si>
    <t>志木市立宗岡第三小学校</t>
  </si>
  <si>
    <t>40I05</t>
  </si>
  <si>
    <t>志木市立志木第四小学校</t>
  </si>
  <si>
    <t>40I06</t>
  </si>
  <si>
    <t>志木市立宗岡第四小学校</t>
  </si>
  <si>
    <t>40I07</t>
  </si>
  <si>
    <t>新座市立大和田小学校</t>
  </si>
  <si>
    <t>40J00</t>
  </si>
  <si>
    <t>新座市立西堀小学校</t>
  </si>
  <si>
    <t>40J01</t>
  </si>
  <si>
    <t>新座市立片山小学校</t>
  </si>
  <si>
    <t>40J02</t>
  </si>
  <si>
    <t>新座市立第四小学校</t>
  </si>
  <si>
    <t>40J03</t>
  </si>
  <si>
    <t>新座市立八石小学校</t>
  </si>
  <si>
    <t>40J04</t>
  </si>
  <si>
    <t>新座市立東北小学校</t>
  </si>
  <si>
    <t>40J05</t>
  </si>
  <si>
    <t>新座市立野火止小学校</t>
  </si>
  <si>
    <t>40J07</t>
  </si>
  <si>
    <t>新座市立野寺小学校</t>
  </si>
  <si>
    <t>40J08</t>
  </si>
  <si>
    <t>新座市立池田小学校</t>
  </si>
  <si>
    <t>40J09</t>
  </si>
  <si>
    <t>新座市立新堀小学校</t>
  </si>
  <si>
    <t>40J10</t>
  </si>
  <si>
    <t>新座市立東野小学校</t>
  </si>
  <si>
    <t>40J11</t>
  </si>
  <si>
    <t>新座市立栄小学校</t>
  </si>
  <si>
    <t>40J13</t>
  </si>
  <si>
    <t>新座市立石神小学校</t>
  </si>
  <si>
    <t>40J14</t>
  </si>
  <si>
    <t>新座市立新開小学校</t>
  </si>
  <si>
    <t>40J15</t>
  </si>
  <si>
    <t>新座市立栗原小学校</t>
  </si>
  <si>
    <t>40J16</t>
  </si>
  <si>
    <t>新座市立陣屋小学校</t>
  </si>
  <si>
    <t>40J17</t>
  </si>
  <si>
    <t>新座市立新座小学校</t>
  </si>
  <si>
    <t>40J18</t>
  </si>
  <si>
    <t>和光市立白子小学校</t>
  </si>
  <si>
    <t>40K00</t>
  </si>
  <si>
    <t>和光市立新倉小学校</t>
  </si>
  <si>
    <t>40K01</t>
  </si>
  <si>
    <t>和光市立第三小学校</t>
  </si>
  <si>
    <t>40K02</t>
  </si>
  <si>
    <t>和光市立第四小学校</t>
  </si>
  <si>
    <t>40K03</t>
  </si>
  <si>
    <t>和光市立第五小学校</t>
  </si>
  <si>
    <t>40K04</t>
  </si>
  <si>
    <t>和光市立広沢小学校</t>
  </si>
  <si>
    <t>40K05</t>
  </si>
  <si>
    <t>和光市立北原小学校</t>
  </si>
  <si>
    <t>40K06</t>
  </si>
  <si>
    <t>和光市立本町小学校</t>
  </si>
  <si>
    <t>40K07</t>
  </si>
  <si>
    <t>和光市立下新倉小学校</t>
  </si>
  <si>
    <t>40K08</t>
  </si>
  <si>
    <t>鴻巣市立鴻巣東小学校</t>
  </si>
  <si>
    <t>41B00</t>
  </si>
  <si>
    <t>鴻巣市立鴻巣南小学校</t>
  </si>
  <si>
    <t>41B01</t>
  </si>
  <si>
    <t>鴻巣市立馬室小学校</t>
  </si>
  <si>
    <t>41B02</t>
  </si>
  <si>
    <t>鴻巣市立田間宮小学校</t>
  </si>
  <si>
    <t>41B03</t>
  </si>
  <si>
    <t>鴻巣市立箕田小学校</t>
  </si>
  <si>
    <t>41B04</t>
  </si>
  <si>
    <t>鴻巣市立鴻巣北小学校</t>
  </si>
  <si>
    <t>41B07</t>
  </si>
  <si>
    <t>鴻巣市立松原小学校</t>
  </si>
  <si>
    <t>41B08</t>
  </si>
  <si>
    <t>鴻巣市立赤見台第一小学校</t>
  </si>
  <si>
    <t>41B09</t>
  </si>
  <si>
    <t>鴻巣市立赤見台第二小学校</t>
  </si>
  <si>
    <t>41B10</t>
  </si>
  <si>
    <t>41B11</t>
  </si>
  <si>
    <t>鴻巣市立吹上小学校</t>
  </si>
  <si>
    <t>41C00</t>
  </si>
  <si>
    <t>鴻巣市立下忍小学校</t>
  </si>
  <si>
    <t>41C02</t>
  </si>
  <si>
    <t>鴻巣市立大芦小学校</t>
  </si>
  <si>
    <t>41C03</t>
  </si>
  <si>
    <t>41D00</t>
  </si>
  <si>
    <t>北本市立石戸小学校</t>
  </si>
  <si>
    <t>41D01</t>
  </si>
  <si>
    <t>北本市立南小学校</t>
  </si>
  <si>
    <t>41D02</t>
  </si>
  <si>
    <t>北本市立北小学校</t>
  </si>
  <si>
    <t>41D04</t>
  </si>
  <si>
    <t>北本市立西小学校</t>
  </si>
  <si>
    <t>41D05</t>
  </si>
  <si>
    <t>北本市立東小学校</t>
  </si>
  <si>
    <t>41D06</t>
  </si>
  <si>
    <t>41D07</t>
  </si>
  <si>
    <t>上尾市立上尾小学校</t>
  </si>
  <si>
    <t>41E00</t>
  </si>
  <si>
    <t>41E01</t>
  </si>
  <si>
    <t>上尾市立大谷小学校</t>
  </si>
  <si>
    <t>41E02</t>
  </si>
  <si>
    <t>上尾市立平方小学校</t>
  </si>
  <si>
    <t>41E03</t>
  </si>
  <si>
    <t>上尾市立大石小学校</t>
  </si>
  <si>
    <t>41E04</t>
  </si>
  <si>
    <t>上尾市立原市小学校</t>
  </si>
  <si>
    <t>41E05</t>
  </si>
  <si>
    <t>上尾市立上平小学校</t>
  </si>
  <si>
    <t>41E06</t>
  </si>
  <si>
    <t>上尾市立富士見小学校</t>
  </si>
  <si>
    <t>41E07</t>
  </si>
  <si>
    <t>上尾市立尾山台小学校</t>
  </si>
  <si>
    <t>41E08</t>
  </si>
  <si>
    <t>上尾市立東小学校</t>
  </si>
  <si>
    <t>41E09</t>
  </si>
  <si>
    <t>上尾市立大石南小学校</t>
  </si>
  <si>
    <t>41E10</t>
  </si>
  <si>
    <t>上尾市立平方東小学校</t>
  </si>
  <si>
    <t>41E11</t>
  </si>
  <si>
    <t>上尾市立原市南小学校</t>
  </si>
  <si>
    <t>41E12</t>
  </si>
  <si>
    <t>上尾市立鴨川小学校</t>
  </si>
  <si>
    <t>41E13</t>
  </si>
  <si>
    <t>上尾市立芝川小学校</t>
  </si>
  <si>
    <t>41E14</t>
  </si>
  <si>
    <t>上尾市立瓦葺小学校</t>
  </si>
  <si>
    <t>41E15</t>
  </si>
  <si>
    <t>上尾市立今泉小学校</t>
  </si>
  <si>
    <t>41E16</t>
  </si>
  <si>
    <t>上尾市立西小学校</t>
  </si>
  <si>
    <t>41E17</t>
  </si>
  <si>
    <t>上尾市立東町小学校</t>
  </si>
  <si>
    <t>41E18</t>
  </si>
  <si>
    <t>上尾市立平方北小学校</t>
  </si>
  <si>
    <t>41E19</t>
  </si>
  <si>
    <t>上尾市立大石北小学校</t>
  </si>
  <si>
    <t>41E20</t>
  </si>
  <si>
    <t>上尾市立上平北小学校</t>
  </si>
  <si>
    <t>41E21</t>
  </si>
  <si>
    <t>桶川市立桶川西小学校</t>
  </si>
  <si>
    <t>41F02</t>
  </si>
  <si>
    <t>桶川市立加納小学校</t>
  </si>
  <si>
    <t>41F03</t>
  </si>
  <si>
    <t>桶川市立川田谷小学校</t>
  </si>
  <si>
    <t>41F04</t>
  </si>
  <si>
    <t>桶川市立桶川東小学校</t>
  </si>
  <si>
    <t>41F05</t>
  </si>
  <si>
    <t>桶川市立日出谷小学校</t>
  </si>
  <si>
    <t>41F06</t>
  </si>
  <si>
    <t>桶川市立朝日小学校</t>
  </si>
  <si>
    <t>41F07</t>
  </si>
  <si>
    <t>桶川市立桶川小学校</t>
  </si>
  <si>
    <t>41F08</t>
  </si>
  <si>
    <t>41G00</t>
  </si>
  <si>
    <t>41G01</t>
  </si>
  <si>
    <t>41G02</t>
  </si>
  <si>
    <t>41G03</t>
  </si>
  <si>
    <t>42A00</t>
  </si>
  <si>
    <t>川越市立川越小学校</t>
  </si>
  <si>
    <t>42A01</t>
  </si>
  <si>
    <t>42A02</t>
  </si>
  <si>
    <t>川越市立仙波小学校</t>
  </si>
  <si>
    <t>42A03</t>
  </si>
  <si>
    <t>川越市立泉小学校</t>
  </si>
  <si>
    <t>42A04</t>
  </si>
  <si>
    <t>川越市立月越小学校</t>
  </si>
  <si>
    <t>42A05</t>
  </si>
  <si>
    <t>川越市立芳野小学校</t>
  </si>
  <si>
    <t>42A06</t>
  </si>
  <si>
    <t>川越市立古谷小学校</t>
  </si>
  <si>
    <t>42A07</t>
  </si>
  <si>
    <t>川越市立南古谷小学校</t>
  </si>
  <si>
    <t>42A08</t>
  </si>
  <si>
    <t>川越市立高階小学校</t>
  </si>
  <si>
    <t>42A09</t>
  </si>
  <si>
    <t>川越市立福原小学校</t>
  </si>
  <si>
    <t>42A10</t>
  </si>
  <si>
    <t>川越市立大東東小学校</t>
  </si>
  <si>
    <t>42A11</t>
  </si>
  <si>
    <t>川越市立大東西小学校</t>
  </si>
  <si>
    <t>42A12</t>
  </si>
  <si>
    <t>川越市立霞ケ関小学校</t>
  </si>
  <si>
    <t>42A13</t>
  </si>
  <si>
    <t>川越市立名細小学校</t>
  </si>
  <si>
    <t>42A14</t>
  </si>
  <si>
    <t>川越市立山田小学校</t>
  </si>
  <si>
    <t>42A15</t>
  </si>
  <si>
    <t>川越市立霞ケ関北小学校</t>
  </si>
  <si>
    <t>42A16</t>
  </si>
  <si>
    <t>川越市立武蔵野小学校</t>
  </si>
  <si>
    <t>42A17</t>
  </si>
  <si>
    <t>川越市立高階南小学校</t>
  </si>
  <si>
    <t>42A18</t>
  </si>
  <si>
    <t>川越市立高階北小学校</t>
  </si>
  <si>
    <t>42A19</t>
  </si>
  <si>
    <t>川越市立今成小学校</t>
  </si>
  <si>
    <t>42A20</t>
  </si>
  <si>
    <t>川越市立高階西小学校</t>
  </si>
  <si>
    <t>42A21</t>
  </si>
  <si>
    <t>川越市立霞ケ関南小学校</t>
  </si>
  <si>
    <t>42A22</t>
  </si>
  <si>
    <t>川越市立霞ケ関東小学校</t>
  </si>
  <si>
    <t>42A23</t>
  </si>
  <si>
    <t>川越市立大塚小学校</t>
  </si>
  <si>
    <t>42A24</t>
  </si>
  <si>
    <t>川越市立上戸小学校</t>
  </si>
  <si>
    <t>42A25</t>
  </si>
  <si>
    <t>川越市立牛子小学校</t>
  </si>
  <si>
    <t>42A26</t>
  </si>
  <si>
    <t>川越市立寺尾小学校</t>
  </si>
  <si>
    <t>42A27</t>
  </si>
  <si>
    <t>川越市立霞ケ関西小学校</t>
  </si>
  <si>
    <t>42A28</t>
  </si>
  <si>
    <t>川越市立広谷小学校</t>
  </si>
  <si>
    <t>42A29</t>
  </si>
  <si>
    <t>川越市立新宿小学校</t>
  </si>
  <si>
    <t>42A30</t>
  </si>
  <si>
    <t>42A31</t>
  </si>
  <si>
    <t>川越市立川越西小学校</t>
  </si>
  <si>
    <t>42A32</t>
  </si>
  <si>
    <t>狭山市立入間川小学校</t>
  </si>
  <si>
    <t>42B00</t>
  </si>
  <si>
    <t>狭山市立堀兼小学校</t>
  </si>
  <si>
    <t>42B02</t>
  </si>
  <si>
    <t>狭山市立奥富小学校</t>
  </si>
  <si>
    <t>42B03</t>
  </si>
  <si>
    <t>狭山市立柏原小学校</t>
  </si>
  <si>
    <t>42B04</t>
  </si>
  <si>
    <t>狭山市立水富小学校</t>
  </si>
  <si>
    <t>42B05</t>
  </si>
  <si>
    <t>狭山市立南小学校</t>
  </si>
  <si>
    <t>42B06</t>
  </si>
  <si>
    <t>狭山市立入間川東小学校</t>
  </si>
  <si>
    <t>42B07</t>
  </si>
  <si>
    <t>狭山市立富士見小学校</t>
  </si>
  <si>
    <t>42B08</t>
  </si>
  <si>
    <t>狭山市立新狭山小学校</t>
  </si>
  <si>
    <t>42B11</t>
  </si>
  <si>
    <t>狭山市立広瀬小学校</t>
  </si>
  <si>
    <t>42B12</t>
  </si>
  <si>
    <t>狭山市立山王小学校</t>
  </si>
  <si>
    <t>42B13</t>
  </si>
  <si>
    <t>狭山市立入間野小学校</t>
  </si>
  <si>
    <t>42B14</t>
  </si>
  <si>
    <t>狭山市立笹井小学校</t>
  </si>
  <si>
    <t>42B15</t>
  </si>
  <si>
    <t>狭山市立御狩場小学校</t>
  </si>
  <si>
    <t>42B16</t>
  </si>
  <si>
    <t>狭山市立狭山台小学校</t>
  </si>
  <si>
    <t>42B17</t>
  </si>
  <si>
    <t>所沢市立所沢小学校</t>
  </si>
  <si>
    <t>42C00</t>
  </si>
  <si>
    <t>所沢市立南小学校</t>
  </si>
  <si>
    <t>42C01</t>
  </si>
  <si>
    <t>所沢市立北小学校</t>
  </si>
  <si>
    <t>42C02</t>
  </si>
  <si>
    <t>所沢市立清進小学校</t>
  </si>
  <si>
    <t>42C03</t>
  </si>
  <si>
    <t>所沢市立明峰小学校</t>
  </si>
  <si>
    <t>42C04</t>
  </si>
  <si>
    <t>所沢市立松井小学校</t>
  </si>
  <si>
    <t>42C05</t>
  </si>
  <si>
    <t>所沢市立柳瀬小学校</t>
  </si>
  <si>
    <t>42C06</t>
  </si>
  <si>
    <t>所沢市立富岡小学校</t>
  </si>
  <si>
    <t>42C07</t>
  </si>
  <si>
    <t>所沢市立西富小学校</t>
  </si>
  <si>
    <t>42C08</t>
  </si>
  <si>
    <t>42C09</t>
  </si>
  <si>
    <t>42C10</t>
  </si>
  <si>
    <t>所沢市立山口小学校</t>
  </si>
  <si>
    <t>42C11</t>
  </si>
  <si>
    <t>所沢市立三ヶ島小学校</t>
  </si>
  <si>
    <t>42C12</t>
  </si>
  <si>
    <t>所沢市立若松小学校</t>
  </si>
  <si>
    <t>42C13</t>
  </si>
  <si>
    <t>所沢市立伸栄小学校</t>
  </si>
  <si>
    <t>42C14</t>
  </si>
  <si>
    <t>所沢市立若狭小学校</t>
  </si>
  <si>
    <t>42C15</t>
  </si>
  <si>
    <t>所沢市立泉小学校</t>
  </si>
  <si>
    <t>42C16</t>
  </si>
  <si>
    <t>所沢市立安松小学校</t>
  </si>
  <si>
    <t>42C17</t>
  </si>
  <si>
    <t>所沢市立美原小学校</t>
  </si>
  <si>
    <t>42C18</t>
  </si>
  <si>
    <t>所沢市立北秋津小学校</t>
  </si>
  <si>
    <t>42C19</t>
  </si>
  <si>
    <t>所沢市立上新井小学校</t>
  </si>
  <si>
    <t>42C20</t>
  </si>
  <si>
    <t>所沢市立林小学校</t>
  </si>
  <si>
    <t>42C21</t>
  </si>
  <si>
    <t>所沢市立宮前小学校</t>
  </si>
  <si>
    <t>42C22</t>
  </si>
  <si>
    <t>所沢市立牛沼小学校</t>
  </si>
  <si>
    <t>42C23</t>
  </si>
  <si>
    <t>所沢市立並木小学校</t>
  </si>
  <si>
    <t>42C24</t>
  </si>
  <si>
    <t>所沢市立北野小学校</t>
  </si>
  <si>
    <t>42C26</t>
  </si>
  <si>
    <t>所沢市立荒幡小学校</t>
  </si>
  <si>
    <t>42C27</t>
  </si>
  <si>
    <t>所沢市立椿峰小学校</t>
  </si>
  <si>
    <t>42C28</t>
  </si>
  <si>
    <t>42C29</t>
  </si>
  <si>
    <t>所沢市立東所沢小学校</t>
  </si>
  <si>
    <t>42C31</t>
  </si>
  <si>
    <t>所沢市立和田小学校</t>
  </si>
  <si>
    <t>42C32</t>
  </si>
  <si>
    <t>42C33</t>
  </si>
  <si>
    <t>飯能市立飯能第一小学校</t>
  </si>
  <si>
    <t>42D00</t>
  </si>
  <si>
    <t>飯能市立飯能第二小学校</t>
  </si>
  <si>
    <t>42D01</t>
  </si>
  <si>
    <t>飯能市立南高麗小学校</t>
  </si>
  <si>
    <t>42D02</t>
  </si>
  <si>
    <t>飯能市立加治小学校</t>
  </si>
  <si>
    <t>42D03</t>
  </si>
  <si>
    <t>飯能市立精明小学校</t>
  </si>
  <si>
    <t>42D04</t>
  </si>
  <si>
    <t>飯能市立原市場小学校</t>
  </si>
  <si>
    <t>42D10</t>
  </si>
  <si>
    <t>飯能市立富士見小学校</t>
  </si>
  <si>
    <t>42D11</t>
  </si>
  <si>
    <t>飯能市立加治東小学校</t>
  </si>
  <si>
    <t>42D12</t>
  </si>
  <si>
    <t>飯能市立双柳小学校</t>
  </si>
  <si>
    <t>42D13</t>
  </si>
  <si>
    <t>飯能市立美杉台小学校</t>
  </si>
  <si>
    <t>42D14</t>
  </si>
  <si>
    <t>飯能市立奥武蔵小学校</t>
  </si>
  <si>
    <t>42D15</t>
  </si>
  <si>
    <t>飯能市立名栗小学校</t>
  </si>
  <si>
    <t>42E00</t>
  </si>
  <si>
    <t>日高市立高麗川小学校</t>
  </si>
  <si>
    <t>42F01</t>
  </si>
  <si>
    <t>日高市立高萩小学校</t>
  </si>
  <si>
    <t>42F02</t>
  </si>
  <si>
    <t>日高市立高萩北小学校</t>
  </si>
  <si>
    <t>42F04</t>
  </si>
  <si>
    <t>42F06</t>
  </si>
  <si>
    <t>42G00</t>
  </si>
  <si>
    <t>42G01</t>
  </si>
  <si>
    <t>42H00</t>
  </si>
  <si>
    <t>毛呂山町立川角小学校</t>
  </si>
  <si>
    <t>42H01</t>
  </si>
  <si>
    <t>毛呂山町立光山小学校</t>
  </si>
  <si>
    <t>42H02</t>
  </si>
  <si>
    <t>毛呂山町立泉野小学校</t>
  </si>
  <si>
    <t>42H03</t>
  </si>
  <si>
    <t>坂戸市立坂戸小学校</t>
  </si>
  <si>
    <t>42I00</t>
  </si>
  <si>
    <t>坂戸市立三芳野小学校</t>
  </si>
  <si>
    <t>42I01</t>
  </si>
  <si>
    <t>坂戸市立勝呂小学校</t>
  </si>
  <si>
    <t>42I02</t>
  </si>
  <si>
    <t>坂戸市立入西小学校</t>
  </si>
  <si>
    <t>42I03</t>
  </si>
  <si>
    <t>坂戸市立大家小学校</t>
  </si>
  <si>
    <t>42I04</t>
  </si>
  <si>
    <t>坂戸市立城山小学校</t>
  </si>
  <si>
    <t>42I05</t>
  </si>
  <si>
    <t>坂戸市立浅羽野小学校</t>
  </si>
  <si>
    <t>42I06</t>
  </si>
  <si>
    <t>坂戸市立千代田小学校</t>
  </si>
  <si>
    <t>42I08</t>
  </si>
  <si>
    <t>坂戸市立片柳小学校</t>
  </si>
  <si>
    <t>42I10</t>
  </si>
  <si>
    <t>坂戸市立南小学校</t>
  </si>
  <si>
    <t>42I11</t>
  </si>
  <si>
    <t>坂戸市立上谷小学校</t>
  </si>
  <si>
    <t>42I12</t>
  </si>
  <si>
    <t>坂戸市立桜小学校</t>
  </si>
  <si>
    <t>42I13</t>
  </si>
  <si>
    <t>鶴ヶ島市立鶴ヶ島第一小学校</t>
  </si>
  <si>
    <t>42J00</t>
  </si>
  <si>
    <t>鶴ヶ島市立鶴ヶ島第二小学校</t>
  </si>
  <si>
    <t>42J01</t>
  </si>
  <si>
    <t>鶴ヶ島市立新町小学校</t>
  </si>
  <si>
    <t>42J02</t>
  </si>
  <si>
    <t>鶴ヶ島市立杉下小学校</t>
  </si>
  <si>
    <t>42J03</t>
  </si>
  <si>
    <t>鶴ヶ島市立長久保小学校</t>
  </si>
  <si>
    <t>42J04</t>
  </si>
  <si>
    <t>鶴ヶ島市立栄小学校</t>
  </si>
  <si>
    <t>42J05</t>
  </si>
  <si>
    <t>鶴ヶ島市立藤小学校</t>
  </si>
  <si>
    <t>42J06</t>
  </si>
  <si>
    <t>鶴ヶ島市立南小学校</t>
  </si>
  <si>
    <t>42J07</t>
  </si>
  <si>
    <t>入間市立豊岡小学校</t>
  </si>
  <si>
    <t>42K00</t>
  </si>
  <si>
    <t>入間市立東金子小学校</t>
  </si>
  <si>
    <t>42K01</t>
  </si>
  <si>
    <t>入間市立金子小学校</t>
  </si>
  <si>
    <t>42K02</t>
  </si>
  <si>
    <t>入間市立宮寺小学校</t>
  </si>
  <si>
    <t>42K03</t>
  </si>
  <si>
    <t>入間市立藤沢小学校</t>
  </si>
  <si>
    <t>42K04</t>
  </si>
  <si>
    <t>入間市立狭山小学校</t>
  </si>
  <si>
    <t>42K05</t>
  </si>
  <si>
    <t>入間市立西武小学校</t>
  </si>
  <si>
    <t>42K06</t>
  </si>
  <si>
    <t>入間市立藤沢南小学校</t>
  </si>
  <si>
    <t>42K07</t>
  </si>
  <si>
    <t>入間市立黒須小学校</t>
  </si>
  <si>
    <t>42K08</t>
  </si>
  <si>
    <t>入間市立扇小学校</t>
  </si>
  <si>
    <t>42K09</t>
  </si>
  <si>
    <t>入間市立藤沢東小学校</t>
  </si>
  <si>
    <t>42K10</t>
  </si>
  <si>
    <t>入間市立藤沢北小学校</t>
  </si>
  <si>
    <t>42K11</t>
  </si>
  <si>
    <t>入間市立仏子小学校</t>
  </si>
  <si>
    <t>42K12</t>
  </si>
  <si>
    <t>入間市立新久小学校</t>
  </si>
  <si>
    <t>42K13</t>
  </si>
  <si>
    <t>入間市立東町小学校</t>
  </si>
  <si>
    <t>42K14</t>
  </si>
  <si>
    <t>入間市立高倉小学校</t>
  </si>
  <si>
    <t>42K15</t>
  </si>
  <si>
    <t>富士見市立鶴瀬小学校</t>
  </si>
  <si>
    <t>42L00</t>
  </si>
  <si>
    <t>富士見市立水谷小学校</t>
  </si>
  <si>
    <t>42L01</t>
  </si>
  <si>
    <t>富士見市立南畑小学校</t>
  </si>
  <si>
    <t>42L02</t>
  </si>
  <si>
    <t>富士見市立関沢小学校</t>
  </si>
  <si>
    <t>42L04</t>
  </si>
  <si>
    <t>富士見市立勝瀬小学校</t>
  </si>
  <si>
    <t>42L05</t>
  </si>
  <si>
    <t>富士見市立水谷東小学校</t>
  </si>
  <si>
    <t>42L07</t>
  </si>
  <si>
    <t>富士見市立諏訪小学校</t>
  </si>
  <si>
    <t>42L08</t>
  </si>
  <si>
    <t>富士見市立みずほ台小学校</t>
  </si>
  <si>
    <t>42L09</t>
  </si>
  <si>
    <t>富士見市立針ヶ谷小学校</t>
  </si>
  <si>
    <t>42L10</t>
  </si>
  <si>
    <t>富士見市立ふじみ野小学校</t>
  </si>
  <si>
    <t>42L11</t>
  </si>
  <si>
    <t>富士見市立つるせ台小学校</t>
  </si>
  <si>
    <t>42L12</t>
  </si>
  <si>
    <t>42L32</t>
  </si>
  <si>
    <t>ふじみ野市立福岡小学校</t>
  </si>
  <si>
    <t>42M00</t>
  </si>
  <si>
    <t>ふじみ野市立駒西小学校</t>
  </si>
  <si>
    <t>42M02</t>
  </si>
  <si>
    <t>ふじみ野市立上野台小学校</t>
  </si>
  <si>
    <t>42M03</t>
  </si>
  <si>
    <t>ふじみ野市立西小学校</t>
  </si>
  <si>
    <t>42M04</t>
  </si>
  <si>
    <t>ふじみ野市立元福小学校</t>
  </si>
  <si>
    <t>42M05</t>
  </si>
  <si>
    <t>ふじみ野市立さぎの森小学校</t>
  </si>
  <si>
    <t>42M06</t>
  </si>
  <si>
    <t>ふじみ野市立大井小学校</t>
  </si>
  <si>
    <t>42N00</t>
  </si>
  <si>
    <t>ふじみ野市立鶴ヶ丘小学校</t>
  </si>
  <si>
    <t>42N01</t>
  </si>
  <si>
    <t>ふじみ野市立東原小学校</t>
  </si>
  <si>
    <t>42N02</t>
  </si>
  <si>
    <t>ふじみ野市立西原小学校</t>
  </si>
  <si>
    <t>42N03</t>
  </si>
  <si>
    <t>ふじみ野市立亀久保小学校</t>
  </si>
  <si>
    <t>42N04</t>
  </si>
  <si>
    <t>ふじみ野市立三角小学校</t>
  </si>
  <si>
    <t>42N05</t>
  </si>
  <si>
    <t>三芳町立三芳小学校</t>
  </si>
  <si>
    <t>42P00</t>
  </si>
  <si>
    <t>三芳町立藤久保小学校</t>
  </si>
  <si>
    <t>42P01</t>
  </si>
  <si>
    <t>三芳町立上富小学校</t>
  </si>
  <si>
    <t>42P02</t>
  </si>
  <si>
    <t>三芳町立唐沢小学校</t>
  </si>
  <si>
    <t>42P03</t>
  </si>
  <si>
    <t>三芳町立竹間沢小学校</t>
  </si>
  <si>
    <t>42P04</t>
  </si>
  <si>
    <t>東松山市立松山第一小学校</t>
  </si>
  <si>
    <t>43A00</t>
  </si>
  <si>
    <t>東松山市立松山第二小学校</t>
  </si>
  <si>
    <t>43A01</t>
  </si>
  <si>
    <t>東松山市立新明小学校</t>
  </si>
  <si>
    <t>43A02</t>
  </si>
  <si>
    <t>東松山市立大岡小学校</t>
  </si>
  <si>
    <t>43A03</t>
  </si>
  <si>
    <t>東松山市立唐子小学校</t>
  </si>
  <si>
    <t>43A04</t>
  </si>
  <si>
    <t>東松山市立高坂小学校</t>
  </si>
  <si>
    <t>43A05</t>
  </si>
  <si>
    <t>東松山市立野本小学校</t>
  </si>
  <si>
    <t>43A06</t>
  </si>
  <si>
    <t>東松山市立市の川小学校</t>
  </si>
  <si>
    <t>43A07</t>
  </si>
  <si>
    <t>東松山市立青鳥小学校</t>
  </si>
  <si>
    <t>43A08</t>
  </si>
  <si>
    <t>東松山市立新宿小学校</t>
  </si>
  <si>
    <t>43A09</t>
  </si>
  <si>
    <t>東松山市立桜山小学校</t>
  </si>
  <si>
    <t>43A12</t>
  </si>
  <si>
    <t>滑川町立宮前小学校</t>
  </si>
  <si>
    <t>43B00</t>
  </si>
  <si>
    <t>滑川町立福田小学校</t>
  </si>
  <si>
    <t>43B01</t>
  </si>
  <si>
    <t>滑川町立月の輪小学校</t>
  </si>
  <si>
    <t>43B02</t>
  </si>
  <si>
    <t>嵐山町立菅谷小学校</t>
  </si>
  <si>
    <t>43C00</t>
  </si>
  <si>
    <t>嵐山町立七郷小学校</t>
  </si>
  <si>
    <t>43C02</t>
  </si>
  <si>
    <t>嵐山町立志賀小学校</t>
  </si>
  <si>
    <t>43C03</t>
  </si>
  <si>
    <t>43D00</t>
  </si>
  <si>
    <t>43D01</t>
  </si>
  <si>
    <t>43D02</t>
  </si>
  <si>
    <t>43D03</t>
  </si>
  <si>
    <t>43D05</t>
  </si>
  <si>
    <t>ときがわ町立明覚小学校</t>
  </si>
  <si>
    <t>43E03</t>
  </si>
  <si>
    <t>ときがわ町立萩ヶ丘小学校</t>
  </si>
  <si>
    <t>43E04</t>
  </si>
  <si>
    <t>ときがわ町立玉川小学校</t>
  </si>
  <si>
    <t>43F00</t>
  </si>
  <si>
    <t>鳩山町立亀井小学校</t>
  </si>
  <si>
    <t>43G00</t>
  </si>
  <si>
    <t>鳩山町立今宿小学校</t>
  </si>
  <si>
    <t>43G01</t>
  </si>
  <si>
    <t>鳩山町立鳩山小学校</t>
  </si>
  <si>
    <t>43G04</t>
  </si>
  <si>
    <t>43H00</t>
  </si>
  <si>
    <t>川島町立伊草小学校</t>
  </si>
  <si>
    <t>43H01</t>
  </si>
  <si>
    <t>吉見町立東第一小学校</t>
  </si>
  <si>
    <t>43I00</t>
  </si>
  <si>
    <t>吉見町立東第二小学校</t>
  </si>
  <si>
    <t>43I01</t>
  </si>
  <si>
    <t>吉見町立南小学校</t>
  </si>
  <si>
    <t>43I02</t>
  </si>
  <si>
    <t>吉見町立西小学校</t>
  </si>
  <si>
    <t>43I03</t>
  </si>
  <si>
    <t>吉見町立北小学校</t>
  </si>
  <si>
    <t>43I04</t>
  </si>
  <si>
    <t>吉見町立西が丘小学校</t>
  </si>
  <si>
    <t>43I05</t>
  </si>
  <si>
    <t>43J02</t>
  </si>
  <si>
    <t>秩父市立秩父第一小学校</t>
  </si>
  <si>
    <t>44A00</t>
  </si>
  <si>
    <t>秩父市立花の木小学校</t>
  </si>
  <si>
    <t>44A01</t>
  </si>
  <si>
    <t>秩父市立西小学校</t>
  </si>
  <si>
    <t>44A02</t>
  </si>
  <si>
    <t>秩父市立南小学校</t>
  </si>
  <si>
    <t>44A03</t>
  </si>
  <si>
    <t>秩父市立尾田蒔小学校</t>
  </si>
  <si>
    <t>44A04</t>
  </si>
  <si>
    <t>秩父市立原谷小学校</t>
  </si>
  <si>
    <t>44A05</t>
  </si>
  <si>
    <t>秩父市立久那小学校</t>
  </si>
  <si>
    <t>44A06</t>
  </si>
  <si>
    <t>秩父市立高篠小学校</t>
  </si>
  <si>
    <t>44A07</t>
  </si>
  <si>
    <t>秩父市立大田小学校</t>
  </si>
  <si>
    <t>44A08</t>
  </si>
  <si>
    <t>秩父市立影森小学校</t>
  </si>
  <si>
    <t>44A09</t>
  </si>
  <si>
    <t>44B00</t>
  </si>
  <si>
    <t>秩父市立荒川東小学校</t>
  </si>
  <si>
    <t>44C00</t>
  </si>
  <si>
    <t>秩父市立荒川西小学校</t>
  </si>
  <si>
    <t>44C01</t>
  </si>
  <si>
    <t>秩父市立吉田小学校</t>
  </si>
  <si>
    <t>44E00</t>
  </si>
  <si>
    <t>44F00</t>
  </si>
  <si>
    <t>皆野町立皆野小学校</t>
  </si>
  <si>
    <t>44H00</t>
  </si>
  <si>
    <t>皆野町立国神小学校</t>
  </si>
  <si>
    <t>44H01</t>
  </si>
  <si>
    <t>皆野町立三沢小学校</t>
  </si>
  <si>
    <t>44H04</t>
  </si>
  <si>
    <t>長町立長第一小学校</t>
  </si>
  <si>
    <t>44I00</t>
  </si>
  <si>
    <t>本庄市立本庄東小学校</t>
  </si>
  <si>
    <t>45A00</t>
  </si>
  <si>
    <t>本庄市立本庄西小学校</t>
  </si>
  <si>
    <t>45A01</t>
  </si>
  <si>
    <t>本庄市立藤田小学校</t>
  </si>
  <si>
    <t>45A02</t>
  </si>
  <si>
    <t>本庄市立仁手小学校</t>
  </si>
  <si>
    <t>45A03</t>
  </si>
  <si>
    <t>本庄市立旭小学校</t>
  </si>
  <si>
    <t>45A04</t>
  </si>
  <si>
    <t>本庄市立北泉小学校</t>
  </si>
  <si>
    <t>45A05</t>
  </si>
  <si>
    <t>本庄市立本庄南小学校</t>
  </si>
  <si>
    <t>45A06</t>
  </si>
  <si>
    <t>45A07</t>
  </si>
  <si>
    <t>上里町立神保原小学校</t>
  </si>
  <si>
    <t>45B00</t>
  </si>
  <si>
    <t>上里町立賀美小学校</t>
  </si>
  <si>
    <t>45B01</t>
  </si>
  <si>
    <t>上里町立長幡小学校</t>
  </si>
  <si>
    <t>45B02</t>
  </si>
  <si>
    <t>上里町立七本木小学校</t>
  </si>
  <si>
    <t>45B03</t>
  </si>
  <si>
    <t>上里町立上里東小学校</t>
  </si>
  <si>
    <t>45B04</t>
  </si>
  <si>
    <t>本庄市立児玉小学校</t>
  </si>
  <si>
    <t>45C00</t>
  </si>
  <si>
    <t>本庄市立金屋小学校</t>
  </si>
  <si>
    <t>45C01</t>
  </si>
  <si>
    <t>本庄市立秋平小学校</t>
  </si>
  <si>
    <t>45C02</t>
  </si>
  <si>
    <t>本庄市立共和小学校</t>
  </si>
  <si>
    <t>45C05</t>
  </si>
  <si>
    <t>美里町立松久小学校</t>
  </si>
  <si>
    <t>45D00</t>
  </si>
  <si>
    <t>美里町立東児玉小学校</t>
  </si>
  <si>
    <t>45D01</t>
  </si>
  <si>
    <t>美里町立大沢小学校</t>
  </si>
  <si>
    <t>45D02</t>
  </si>
  <si>
    <t>神川町立丹荘小学校</t>
  </si>
  <si>
    <t>45E00</t>
  </si>
  <si>
    <t>神川町立青柳小学校</t>
  </si>
  <si>
    <t>45E01</t>
  </si>
  <si>
    <t>神川町立神泉小学校</t>
  </si>
  <si>
    <t>45F00</t>
  </si>
  <si>
    <t>熊谷市立熊谷東小学校</t>
  </si>
  <si>
    <t>46A00</t>
  </si>
  <si>
    <t>熊谷市立熊谷西小学校</t>
  </si>
  <si>
    <t>46A01</t>
  </si>
  <si>
    <t>熊谷市立石原小学校</t>
  </si>
  <si>
    <t>46A02</t>
  </si>
  <si>
    <t>熊谷市立大幡小学校</t>
  </si>
  <si>
    <t>46A04</t>
  </si>
  <si>
    <t>熊谷市立佐谷田小学校</t>
  </si>
  <si>
    <t>46A05</t>
  </si>
  <si>
    <t>熊谷市立大麻生小学校</t>
  </si>
  <si>
    <t>46A06</t>
  </si>
  <si>
    <t>熊谷市立玉井小学校</t>
  </si>
  <si>
    <t>46A07</t>
  </si>
  <si>
    <t>熊谷市立久下小学校</t>
  </si>
  <si>
    <t>46A08</t>
  </si>
  <si>
    <t>熊谷市立熊谷南小学校</t>
  </si>
  <si>
    <t>46A09</t>
  </si>
  <si>
    <t>46A10</t>
  </si>
  <si>
    <t>熊谷市立吉岡小学校</t>
  </si>
  <si>
    <t>46A11</t>
  </si>
  <si>
    <t>熊谷市立別府小学校</t>
  </si>
  <si>
    <t>46A12</t>
  </si>
  <si>
    <t>熊谷市立三尻小学校</t>
  </si>
  <si>
    <t>46A13</t>
  </si>
  <si>
    <t>熊谷市立奈良小学校</t>
  </si>
  <si>
    <t>46A14</t>
  </si>
  <si>
    <t>熊谷市立桜木小学校</t>
  </si>
  <si>
    <t>46A16</t>
  </si>
  <si>
    <t>熊谷市立籠原小学校</t>
  </si>
  <si>
    <t>46A17</t>
  </si>
  <si>
    <t>熊谷市立新堀小学校</t>
  </si>
  <si>
    <t>46A18</t>
  </si>
  <si>
    <t>深谷市立明戸小学校</t>
  </si>
  <si>
    <t>46B00</t>
  </si>
  <si>
    <t>深谷市立幡羅小学校</t>
  </si>
  <si>
    <t>46B01</t>
  </si>
  <si>
    <t>深谷市立深谷小学校</t>
  </si>
  <si>
    <t>46B02</t>
  </si>
  <si>
    <t>深谷市立桜ヶ丘小学校</t>
  </si>
  <si>
    <t>46B03</t>
  </si>
  <si>
    <t>深谷市立大寄小学校</t>
  </si>
  <si>
    <t>46B04</t>
  </si>
  <si>
    <t>深谷市立藤沢小学校</t>
  </si>
  <si>
    <t>46B05</t>
  </si>
  <si>
    <t>深谷市立深谷西小学校</t>
  </si>
  <si>
    <t>46B06</t>
  </si>
  <si>
    <t>深谷市立常盤小学校</t>
  </si>
  <si>
    <t>46B07</t>
  </si>
  <si>
    <t>深谷市立八基小学校</t>
  </si>
  <si>
    <t>46B09</t>
  </si>
  <si>
    <t>深谷市立上柴西小学校</t>
  </si>
  <si>
    <t>46B11</t>
  </si>
  <si>
    <t>深谷市立上柴東小学校</t>
  </si>
  <si>
    <t>46B12</t>
  </si>
  <si>
    <t>深谷市立豊里小学校</t>
  </si>
  <si>
    <t>46B13</t>
  </si>
  <si>
    <t>熊谷市立長井小学校</t>
  </si>
  <si>
    <t>46C00</t>
  </si>
  <si>
    <t>熊谷市立秦小学校</t>
  </si>
  <si>
    <t>46C01</t>
  </si>
  <si>
    <t>熊谷市立妻沼小学校</t>
  </si>
  <si>
    <t>46C02</t>
  </si>
  <si>
    <t>寄居町立寄居小学校</t>
  </si>
  <si>
    <t>46D00</t>
  </si>
  <si>
    <t>寄居町立桜沢小学校</t>
  </si>
  <si>
    <t>46D01</t>
  </si>
  <si>
    <t>寄居町立用土小学校</t>
  </si>
  <si>
    <t>46D02</t>
  </si>
  <si>
    <t>寄居町立折原小学校</t>
  </si>
  <si>
    <t>46D03</t>
  </si>
  <si>
    <t>寄居町立鉢形小学校</t>
  </si>
  <si>
    <t>46D04</t>
  </si>
  <si>
    <t>寄居町立男衾小学校</t>
  </si>
  <si>
    <t>46D05</t>
  </si>
  <si>
    <t>熊谷市立吉見小学校</t>
  </si>
  <si>
    <t>46E00</t>
  </si>
  <si>
    <t>熊谷市立市田小学校</t>
  </si>
  <si>
    <t>46E01</t>
  </si>
  <si>
    <t>熊谷市立江南南小学校</t>
  </si>
  <si>
    <t>46G00</t>
  </si>
  <si>
    <t>熊谷市立江南北小学校</t>
  </si>
  <si>
    <t>46G01</t>
  </si>
  <si>
    <t>深谷市立岡部小学校</t>
  </si>
  <si>
    <t>46H00</t>
  </si>
  <si>
    <t>深谷市立榛沢小学校</t>
  </si>
  <si>
    <t>46H01</t>
  </si>
  <si>
    <t>深谷市立本郷小学校</t>
  </si>
  <si>
    <t>46H02</t>
  </si>
  <si>
    <t>深谷市立岡部西小学校</t>
  </si>
  <si>
    <t>46H03</t>
  </si>
  <si>
    <t>深谷市立花園小学校</t>
  </si>
  <si>
    <t>46I00</t>
  </si>
  <si>
    <t>深谷市立川本北小学校</t>
  </si>
  <si>
    <t>46J00</t>
  </si>
  <si>
    <t>深谷市立川本南小学校</t>
  </si>
  <si>
    <t>46J01</t>
  </si>
  <si>
    <t>行田市立南小学校</t>
  </si>
  <si>
    <t>47A03</t>
  </si>
  <si>
    <t>行田市立北小学校</t>
  </si>
  <si>
    <t>47A04</t>
  </si>
  <si>
    <t>行田市立埼玉小学校</t>
  </si>
  <si>
    <t>47A08</t>
  </si>
  <si>
    <t>行田市立下忍小学校</t>
  </si>
  <si>
    <t>47A12</t>
  </si>
  <si>
    <t>行田市立泉小学校</t>
  </si>
  <si>
    <t>47A13</t>
  </si>
  <si>
    <t>47A14</t>
  </si>
  <si>
    <t>加須市立加須小学校</t>
  </si>
  <si>
    <t>47B00</t>
  </si>
  <si>
    <t>加須市立不動岡小学校</t>
  </si>
  <si>
    <t>47B01</t>
  </si>
  <si>
    <t>加須市立三俣小学校</t>
  </si>
  <si>
    <t>47B02</t>
  </si>
  <si>
    <t>加須市立礼羽小学校</t>
  </si>
  <si>
    <t>47B03</t>
  </si>
  <si>
    <t>加須市立大桑小学校</t>
  </si>
  <si>
    <t>47B04</t>
  </si>
  <si>
    <t>加須市立水深小学校</t>
  </si>
  <si>
    <t>47B05</t>
  </si>
  <si>
    <t>加須市立樋遣川小学校</t>
  </si>
  <si>
    <t>47B06</t>
  </si>
  <si>
    <t>加須市立志多見小学校</t>
  </si>
  <si>
    <t>47B07</t>
  </si>
  <si>
    <t>加須市立大越小学校</t>
  </si>
  <si>
    <t>47B08</t>
  </si>
  <si>
    <t>加須市立花崎北小学校</t>
  </si>
  <si>
    <t>47B09</t>
  </si>
  <si>
    <t>加須市立加須南小学校</t>
  </si>
  <si>
    <t>47B10</t>
  </si>
  <si>
    <t>羽生市立羽生北小学校</t>
  </si>
  <si>
    <t>47C00</t>
  </si>
  <si>
    <t>羽生市立新郷第一小学校</t>
  </si>
  <si>
    <t>47C01</t>
  </si>
  <si>
    <t>羽生市立新郷第二小学校</t>
  </si>
  <si>
    <t>47C02</t>
  </si>
  <si>
    <t>羽生市立須影小学校</t>
  </si>
  <si>
    <t>47C03</t>
  </si>
  <si>
    <t>羽生市立岩瀬小学校</t>
  </si>
  <si>
    <t>47C04</t>
  </si>
  <si>
    <t>羽生市立川俣小学校</t>
  </si>
  <si>
    <t>47C05</t>
  </si>
  <si>
    <t>羽生市立手子林小学校</t>
  </si>
  <si>
    <t>47C07</t>
  </si>
  <si>
    <t>羽生市立羽生南小学校</t>
  </si>
  <si>
    <t>47C10</t>
  </si>
  <si>
    <t>加須市立騎西小学校</t>
  </si>
  <si>
    <t>47D00</t>
  </si>
  <si>
    <t>加須市立田ケ谷小学校</t>
  </si>
  <si>
    <t>47D01</t>
  </si>
  <si>
    <t>加須市立種足小学校</t>
  </si>
  <si>
    <t>47D02</t>
  </si>
  <si>
    <t>加須市立鴻茎小学校</t>
  </si>
  <si>
    <t>47D03</t>
  </si>
  <si>
    <t>加須市立高柳小学校</t>
  </si>
  <si>
    <t>47D04</t>
  </si>
  <si>
    <t>行田市立南河原小学校</t>
  </si>
  <si>
    <t>鴻巣市立屈巣小学校</t>
  </si>
  <si>
    <t>47F00</t>
  </si>
  <si>
    <t>鴻巣市立共和小学校</t>
  </si>
  <si>
    <t>47F01</t>
  </si>
  <si>
    <t>鴻巣市立広田小学校</t>
  </si>
  <si>
    <t>47F02</t>
  </si>
  <si>
    <t>加須市立北川辺西小学校</t>
  </si>
  <si>
    <t>47G00</t>
  </si>
  <si>
    <t>加須市立北川辺東小学校</t>
  </si>
  <si>
    <t>47G01</t>
  </si>
  <si>
    <t>加須市立大利根東小学校</t>
  </si>
  <si>
    <t>47H00</t>
  </si>
  <si>
    <t>加須市立原道小学校</t>
  </si>
  <si>
    <t>47H01</t>
  </si>
  <si>
    <t>加須市立豊野小学校</t>
  </si>
  <si>
    <t>47H02</t>
  </si>
  <si>
    <t>加須市立元和小学校</t>
  </si>
  <si>
    <t>47H03</t>
  </si>
  <si>
    <t>春日部市立粕壁小学校</t>
  </si>
  <si>
    <t>48A00</t>
  </si>
  <si>
    <t>春日部市立内牧小学校</t>
  </si>
  <si>
    <t>48A01</t>
  </si>
  <si>
    <t>春日部市立豊春小学校</t>
  </si>
  <si>
    <t>48A02</t>
  </si>
  <si>
    <t>春日部市立武里小学校</t>
  </si>
  <si>
    <t>48A03</t>
  </si>
  <si>
    <t>春日部市立幸松小学校</t>
  </si>
  <si>
    <t>48A04</t>
  </si>
  <si>
    <t>春日部市立豊野小学校</t>
  </si>
  <si>
    <t>48A05</t>
  </si>
  <si>
    <t>春日部市立備後小学校</t>
  </si>
  <si>
    <t>48A09</t>
  </si>
  <si>
    <t>春日部市立八木崎小学校</t>
  </si>
  <si>
    <t>48A10</t>
  </si>
  <si>
    <t>春日部市立牛島小学校</t>
  </si>
  <si>
    <t>48A11</t>
  </si>
  <si>
    <t>春日部市立緑小学校</t>
  </si>
  <si>
    <t>48A13</t>
  </si>
  <si>
    <t>春日部市立上沖小学校</t>
  </si>
  <si>
    <t>48A14</t>
  </si>
  <si>
    <t>春日部市立正善小学校</t>
  </si>
  <si>
    <t>48A15</t>
  </si>
  <si>
    <t>春日部市立立野小学校</t>
  </si>
  <si>
    <t>48A16</t>
  </si>
  <si>
    <t>春日部市立宮川小学校</t>
  </si>
  <si>
    <t>48A17</t>
  </si>
  <si>
    <t>春日部市立藤塚小学校</t>
  </si>
  <si>
    <t>48A18</t>
  </si>
  <si>
    <t>48A19</t>
  </si>
  <si>
    <t>春日部市立武里南小学校</t>
  </si>
  <si>
    <t>48A20</t>
  </si>
  <si>
    <t>春日部市立武里西小学校</t>
  </si>
  <si>
    <t>48A21</t>
  </si>
  <si>
    <t>蓮田市立蓮田南小学校</t>
  </si>
  <si>
    <t>48C00</t>
  </si>
  <si>
    <t>蓮田市立蓮田北小学校</t>
  </si>
  <si>
    <t>48C01</t>
  </si>
  <si>
    <t>蓮田市立平野小学校</t>
  </si>
  <si>
    <t>48C02</t>
  </si>
  <si>
    <t>蓮田市立黒浜小学校</t>
  </si>
  <si>
    <t>48C03</t>
  </si>
  <si>
    <t>48C04</t>
  </si>
  <si>
    <t>蓮田市立黒浜西小学校</t>
  </si>
  <si>
    <t>48C05</t>
  </si>
  <si>
    <t>蓮田市立黒浜南小学校</t>
  </si>
  <si>
    <t>48C06</t>
  </si>
  <si>
    <t>蓮田市立黒浜北小学校</t>
  </si>
  <si>
    <t>48C07</t>
  </si>
  <si>
    <t>越谷市立越ヶ谷小学校</t>
  </si>
  <si>
    <t>48D00</t>
  </si>
  <si>
    <t>越谷市立大沢小学校</t>
  </si>
  <si>
    <t>48D01</t>
  </si>
  <si>
    <t>越谷市立新方小学校</t>
  </si>
  <si>
    <t>48D02</t>
  </si>
  <si>
    <t>越谷市立桜井小学校</t>
  </si>
  <si>
    <t>48D03</t>
  </si>
  <si>
    <t>越谷市立大袋小学校</t>
  </si>
  <si>
    <t>48D04</t>
  </si>
  <si>
    <t>越谷市立荻島小学校</t>
  </si>
  <si>
    <t>48D05</t>
  </si>
  <si>
    <t>越谷市立出羽小学校</t>
  </si>
  <si>
    <t>48D06</t>
  </si>
  <si>
    <t>越谷市立大相模小学校</t>
  </si>
  <si>
    <t>48D08</t>
  </si>
  <si>
    <t>越谷市立増林小学校</t>
  </si>
  <si>
    <t>48D09</t>
  </si>
  <si>
    <t>越谷市立川柳小学校</t>
  </si>
  <si>
    <t>48D10</t>
  </si>
  <si>
    <t>越谷市立南越谷小学校</t>
  </si>
  <si>
    <t>48D11</t>
  </si>
  <si>
    <t>越谷市立東越谷小学校</t>
  </si>
  <si>
    <t>48D13</t>
  </si>
  <si>
    <t>越谷市立大沢北小学校</t>
  </si>
  <si>
    <t>48D14</t>
  </si>
  <si>
    <t>越谷市立大袋北小学校</t>
  </si>
  <si>
    <t>48D15</t>
  </si>
  <si>
    <t>越谷市立蒲生南小学校</t>
  </si>
  <si>
    <t>48D16</t>
  </si>
  <si>
    <t>越谷市立北越谷小学校</t>
  </si>
  <si>
    <t>48D17</t>
  </si>
  <si>
    <t>越谷市立大袋東小学校</t>
  </si>
  <si>
    <t>48D18</t>
  </si>
  <si>
    <t>越谷市立平方小学校</t>
  </si>
  <si>
    <t>48D19</t>
  </si>
  <si>
    <t>越谷市立弥栄小学校</t>
  </si>
  <si>
    <t>48D20</t>
  </si>
  <si>
    <t>越谷市立大間野小学校</t>
  </si>
  <si>
    <t>48D21</t>
  </si>
  <si>
    <t>越谷市立宮本小学校</t>
  </si>
  <si>
    <t>48D22</t>
  </si>
  <si>
    <t>越谷市立西方小学校</t>
  </si>
  <si>
    <t>48D23</t>
  </si>
  <si>
    <t>越谷市立鷺後小学校</t>
  </si>
  <si>
    <t>48D24</t>
  </si>
  <si>
    <t>越谷市立明正小学校</t>
  </si>
  <si>
    <t>48D25</t>
  </si>
  <si>
    <t>越谷市立千間台小学校</t>
  </si>
  <si>
    <t>48D26</t>
  </si>
  <si>
    <t>越谷市立桜井南小学校</t>
  </si>
  <si>
    <t>48D27</t>
  </si>
  <si>
    <t>越谷市立花田小学校</t>
  </si>
  <si>
    <t>48D28</t>
  </si>
  <si>
    <t>越谷市立城ノ上小学校</t>
  </si>
  <si>
    <t>48D29</t>
  </si>
  <si>
    <t>八潮市立八條小学校</t>
  </si>
  <si>
    <t>48E00</t>
  </si>
  <si>
    <t>八潮市立潮止小学校</t>
  </si>
  <si>
    <t>48E01</t>
  </si>
  <si>
    <t>八潮市立八幡小学校</t>
  </si>
  <si>
    <t>48E02</t>
  </si>
  <si>
    <t>八潮市立大曽根小学校</t>
  </si>
  <si>
    <t>48E03</t>
  </si>
  <si>
    <t>八潮市立松之木小学校</t>
  </si>
  <si>
    <t>48E04</t>
  </si>
  <si>
    <t>48E05</t>
  </si>
  <si>
    <t>八潮市立八條北小学校</t>
  </si>
  <si>
    <t>48E06</t>
  </si>
  <si>
    <t>八潮市立大瀬小学校</t>
  </si>
  <si>
    <t>48E07</t>
  </si>
  <si>
    <t>八潮市立大原小学校</t>
  </si>
  <si>
    <t>48E08</t>
  </si>
  <si>
    <t>八潮市立柳之宮小学校</t>
  </si>
  <si>
    <t>48E09</t>
  </si>
  <si>
    <t>久喜市立久喜小学校</t>
  </si>
  <si>
    <t>48F00</t>
  </si>
  <si>
    <t>久喜市立太田小学校</t>
  </si>
  <si>
    <t>48F01</t>
  </si>
  <si>
    <t>久喜市立清久小学校</t>
  </si>
  <si>
    <t>48F04</t>
  </si>
  <si>
    <t>久喜市立本町小学校</t>
  </si>
  <si>
    <t>48F05</t>
  </si>
  <si>
    <t>久喜市立青葉小学校</t>
  </si>
  <si>
    <t>48F06</t>
  </si>
  <si>
    <t>久喜市立青毛小学校</t>
  </si>
  <si>
    <t>48F07</t>
  </si>
  <si>
    <t>久喜市立久喜東小学校</t>
  </si>
  <si>
    <t>48F08</t>
  </si>
  <si>
    <t>久喜市立久喜北小学校</t>
  </si>
  <si>
    <t>48F09</t>
  </si>
  <si>
    <t>久喜市立江面小学校</t>
  </si>
  <si>
    <t>白岡市立篠津小学校</t>
  </si>
  <si>
    <t>48G00</t>
  </si>
  <si>
    <t>白岡市立菁莪小学校</t>
  </si>
  <si>
    <t>48G01</t>
  </si>
  <si>
    <t>白岡市立南小学校</t>
  </si>
  <si>
    <t>48G03</t>
  </si>
  <si>
    <t>白岡市立西小学校</t>
  </si>
  <si>
    <t>48G04</t>
  </si>
  <si>
    <t>白岡市立白岡東小学校</t>
  </si>
  <si>
    <t>48G05</t>
  </si>
  <si>
    <t>久喜市立菖蒲小学校</t>
  </si>
  <si>
    <t>48H00</t>
  </si>
  <si>
    <t>48H01</t>
  </si>
  <si>
    <t>久喜市立三箇小学校</t>
  </si>
  <si>
    <t>48H02</t>
  </si>
  <si>
    <t>久喜市立栢間小学校</t>
  </si>
  <si>
    <t>48H03</t>
  </si>
  <si>
    <t>久喜市立菖蒲東小学校</t>
  </si>
  <si>
    <t>48H04</t>
  </si>
  <si>
    <t>宮代町立須賀小学校</t>
  </si>
  <si>
    <t>48I00</t>
  </si>
  <si>
    <t>宮代町立百間小学校</t>
  </si>
  <si>
    <t>48I01</t>
  </si>
  <si>
    <t>宮代町立東小学校</t>
  </si>
  <si>
    <t>48I02</t>
  </si>
  <si>
    <t>宮代町立笠原小学校</t>
  </si>
  <si>
    <t>48I03</t>
  </si>
  <si>
    <t>久喜市立栗橋西小学校</t>
  </si>
  <si>
    <t>48J01</t>
  </si>
  <si>
    <t>久喜市立栗橋南小学校</t>
  </si>
  <si>
    <t>48J02</t>
  </si>
  <si>
    <t>久喜市立栗橋小学校</t>
  </si>
  <si>
    <t>48J05</t>
  </si>
  <si>
    <t>久喜市立桜田小学校</t>
  </si>
  <si>
    <t>48K01</t>
  </si>
  <si>
    <t>久喜市立砂原小学校</t>
  </si>
  <si>
    <t>48K03</t>
  </si>
  <si>
    <t>久喜市立東鷲宮小学校</t>
  </si>
  <si>
    <t>48K04</t>
  </si>
  <si>
    <t>幸手市立幸手小学校</t>
  </si>
  <si>
    <t>48L00</t>
  </si>
  <si>
    <t>幸手市立権現堂川小学校</t>
  </si>
  <si>
    <t>48L01</t>
  </si>
  <si>
    <t>幸手市立上高野小学校</t>
  </si>
  <si>
    <t>48L02</t>
  </si>
  <si>
    <t>幸手市立吉田小学校</t>
  </si>
  <si>
    <t>48L03</t>
  </si>
  <si>
    <t>幸手市立八代小学校</t>
  </si>
  <si>
    <t>48L05</t>
  </si>
  <si>
    <t>幸手市立行幸小学校</t>
  </si>
  <si>
    <t>48L06</t>
  </si>
  <si>
    <t>幸手市立長倉小学校</t>
  </si>
  <si>
    <t>48L08</t>
  </si>
  <si>
    <t>幸手市立さかえ小学校</t>
  </si>
  <si>
    <t>48L13</t>
  </si>
  <si>
    <t>幸手市立さくら小学校</t>
  </si>
  <si>
    <t>48L14</t>
  </si>
  <si>
    <t>杉戸町立杉戸小学校</t>
  </si>
  <si>
    <t>48M00</t>
  </si>
  <si>
    <t>杉戸町立杉戸第三小学校</t>
  </si>
  <si>
    <t>48M01</t>
  </si>
  <si>
    <t>杉戸町立西小学校</t>
  </si>
  <si>
    <t>48M02</t>
  </si>
  <si>
    <t>杉戸町立杉戸第二小学校</t>
  </si>
  <si>
    <t>48M04</t>
  </si>
  <si>
    <t>杉戸町立泉小学校</t>
  </si>
  <si>
    <t>48M05</t>
  </si>
  <si>
    <t>杉戸町立高野台小学校</t>
  </si>
  <si>
    <t>48M06</t>
  </si>
  <si>
    <t>春日部市立南桜井小学校</t>
  </si>
  <si>
    <t>48N02</t>
  </si>
  <si>
    <t>春日部市立川辺小学校</t>
  </si>
  <si>
    <t>48N03</t>
  </si>
  <si>
    <t>春日部市立桜川小学校</t>
  </si>
  <si>
    <t>48N04</t>
  </si>
  <si>
    <t>48N05</t>
  </si>
  <si>
    <t>48N06</t>
  </si>
  <si>
    <t>松伏町立松伏小学校</t>
  </si>
  <si>
    <t>48P00</t>
  </si>
  <si>
    <t>松伏町立金杉小学校</t>
  </si>
  <si>
    <t>48P01</t>
  </si>
  <si>
    <t>松伏町立松伏第二小学校</t>
  </si>
  <si>
    <t>48P02</t>
  </si>
  <si>
    <t>吉川市立吉川小学校</t>
  </si>
  <si>
    <t>48R00</t>
  </si>
  <si>
    <t>吉川市立旭小学校</t>
  </si>
  <si>
    <t>48R01</t>
  </si>
  <si>
    <t>吉川市立三輪野江小学校</t>
  </si>
  <si>
    <t>48R02</t>
  </si>
  <si>
    <t>吉川市立関小学校</t>
  </si>
  <si>
    <t>48R03</t>
  </si>
  <si>
    <t>吉川市立北谷小学校</t>
  </si>
  <si>
    <t>48R04</t>
  </si>
  <si>
    <t>吉川市立栄小学校</t>
  </si>
  <si>
    <t>48R05</t>
  </si>
  <si>
    <t>48R06</t>
  </si>
  <si>
    <t>吉川市立美南小学校</t>
  </si>
  <si>
    <t>48R07</t>
  </si>
  <si>
    <t>三郷市立早稲田小学校</t>
  </si>
  <si>
    <t>48S00</t>
  </si>
  <si>
    <t>三郷市立八木郷小学校</t>
  </si>
  <si>
    <t>48S01</t>
  </si>
  <si>
    <t>48S02</t>
  </si>
  <si>
    <t>三郷市立彦成小学校</t>
  </si>
  <si>
    <t>48S03</t>
  </si>
  <si>
    <t>三郷市立高州小学校</t>
  </si>
  <si>
    <t>48S04</t>
  </si>
  <si>
    <t>三郷市立吹上小学校</t>
  </si>
  <si>
    <t>48S05</t>
  </si>
  <si>
    <t>三郷市立桜小学校</t>
  </si>
  <si>
    <t>48S06</t>
  </si>
  <si>
    <t>三郷市立鷹野小学校</t>
  </si>
  <si>
    <t>48S07</t>
  </si>
  <si>
    <t>三郷市立新和小学校</t>
  </si>
  <si>
    <t>48S08</t>
  </si>
  <si>
    <t>三郷市立幸房小学校</t>
  </si>
  <si>
    <t>48S09</t>
  </si>
  <si>
    <t>三郷市立立花小学校</t>
  </si>
  <si>
    <t>48S10</t>
  </si>
  <si>
    <t>三郷市立彦糸小学校</t>
  </si>
  <si>
    <t>48S11</t>
  </si>
  <si>
    <t>三郷市立前谷小学校</t>
  </si>
  <si>
    <t>48S12</t>
  </si>
  <si>
    <t>三郷市立高州東小学校</t>
  </si>
  <si>
    <t>48S14</t>
  </si>
  <si>
    <t>三郷市立彦郷小学校</t>
  </si>
  <si>
    <t>48S15</t>
  </si>
  <si>
    <t>三郷市立丹後小学校</t>
  </si>
  <si>
    <t>48S16</t>
  </si>
  <si>
    <t>三郷市立前間小学校</t>
  </si>
  <si>
    <t>48S18</t>
  </si>
  <si>
    <t>三郷市立瑞木小学校</t>
  </si>
  <si>
    <t>48S19</t>
  </si>
  <si>
    <t>50B74</t>
  </si>
  <si>
    <t>蕨市立第一中学校</t>
  </si>
  <si>
    <t>50C50</t>
  </si>
  <si>
    <t>蕨市立第二中学校</t>
  </si>
  <si>
    <t>50C51</t>
  </si>
  <si>
    <t>蕨市立東中学校</t>
  </si>
  <si>
    <t>50C52</t>
  </si>
  <si>
    <t>戸田市立戸田中学校</t>
  </si>
  <si>
    <t>50D50</t>
  </si>
  <si>
    <t>戸田市立戸田東中学校</t>
  </si>
  <si>
    <t>50D51</t>
  </si>
  <si>
    <t>戸田市立美笹中学校</t>
  </si>
  <si>
    <t>50D52</t>
  </si>
  <si>
    <t>戸田市立喜沢中学校</t>
  </si>
  <si>
    <t>50D53</t>
  </si>
  <si>
    <t>戸田市立新曽中学校</t>
  </si>
  <si>
    <t>50D54</t>
  </si>
  <si>
    <t>戸田市立笹目中学校</t>
  </si>
  <si>
    <t>50D55</t>
  </si>
  <si>
    <t>50E50</t>
  </si>
  <si>
    <t>50E51</t>
  </si>
  <si>
    <t>50E52</t>
  </si>
  <si>
    <t>草加市立草加中学校</t>
  </si>
  <si>
    <t>50F50</t>
  </si>
  <si>
    <t>草加市立栄中学校</t>
  </si>
  <si>
    <t>50F51</t>
  </si>
  <si>
    <t>草加市立谷塚中学校</t>
  </si>
  <si>
    <t>50F52</t>
  </si>
  <si>
    <t>草加市立川柳中学校</t>
  </si>
  <si>
    <t>50F53</t>
  </si>
  <si>
    <t>草加市立新栄中学校</t>
  </si>
  <si>
    <t>50F54</t>
  </si>
  <si>
    <t>草加市立瀬崎中学校</t>
  </si>
  <si>
    <t>50F55</t>
  </si>
  <si>
    <t>草加市立花栗中学校</t>
  </si>
  <si>
    <t>50F56</t>
  </si>
  <si>
    <t>草加市立両新田中学校</t>
  </si>
  <si>
    <t>50F57</t>
  </si>
  <si>
    <t>草加市立新田中学校</t>
  </si>
  <si>
    <t>50F58</t>
  </si>
  <si>
    <t>草加市立青柳中学校</t>
  </si>
  <si>
    <t>50F59</t>
  </si>
  <si>
    <t>草加市立松江中学校</t>
  </si>
  <si>
    <t>50F60</t>
  </si>
  <si>
    <t>朝霞市立朝霞第一中学校</t>
  </si>
  <si>
    <t>50H50</t>
  </si>
  <si>
    <t>朝霞市立朝霞第二中学校</t>
  </si>
  <si>
    <t>50H51</t>
  </si>
  <si>
    <t>朝霞市立朝霞第三中学校</t>
  </si>
  <si>
    <t>50H52</t>
  </si>
  <si>
    <t>朝霞市立朝霞第四中学校</t>
  </si>
  <si>
    <t>50H53</t>
  </si>
  <si>
    <t>朝霞市立朝霞第五中学校</t>
  </si>
  <si>
    <t>50H54</t>
  </si>
  <si>
    <t>志木市立志木中学校</t>
  </si>
  <si>
    <t>50I50</t>
  </si>
  <si>
    <t>志木市立志木第二中学校</t>
  </si>
  <si>
    <t>50I51</t>
  </si>
  <si>
    <t>志木市立宗岡中学校</t>
  </si>
  <si>
    <t>50I52</t>
  </si>
  <si>
    <t>志木市立宗岡第二中学校</t>
  </si>
  <si>
    <t>50I53</t>
  </si>
  <si>
    <t>新座市立新座中学校</t>
  </si>
  <si>
    <t>50J50</t>
  </si>
  <si>
    <t>新座市立第二中学校</t>
  </si>
  <si>
    <t>50J51</t>
  </si>
  <si>
    <t>新座市立第三中学校</t>
  </si>
  <si>
    <t>50J52</t>
  </si>
  <si>
    <t>新座市立第四中学校</t>
  </si>
  <si>
    <t>50J53</t>
  </si>
  <si>
    <t>新座市立第五中学校</t>
  </si>
  <si>
    <t>50J54</t>
  </si>
  <si>
    <t>新座市立第六中学校</t>
  </si>
  <si>
    <t>50J55</t>
  </si>
  <si>
    <t>和光市立大和中学校</t>
  </si>
  <si>
    <t>50K50</t>
  </si>
  <si>
    <t>和光市立第二中学校</t>
  </si>
  <si>
    <t>50K51</t>
  </si>
  <si>
    <t>和光市立第三中学校</t>
  </si>
  <si>
    <t>50K52</t>
  </si>
  <si>
    <t>鴻巣市立鴻巣中学校</t>
  </si>
  <si>
    <t>51B50</t>
  </si>
  <si>
    <t>鴻巣市立鴻巣北中学校</t>
  </si>
  <si>
    <t>51B53</t>
  </si>
  <si>
    <t>鴻巣市立鴻巣西中学校</t>
  </si>
  <si>
    <t>51B54</t>
  </si>
  <si>
    <t>鴻巣市立鴻巣南中学校</t>
  </si>
  <si>
    <t>51B55</t>
  </si>
  <si>
    <t>鴻巣市立赤見台中学校</t>
  </si>
  <si>
    <t>51B56</t>
  </si>
  <si>
    <t>鴻巣市立吹上中学校</t>
  </si>
  <si>
    <t>51C50</t>
  </si>
  <si>
    <t>鴻巣市立吹上北中学校</t>
  </si>
  <si>
    <t>51C51</t>
  </si>
  <si>
    <t>北本市立北本中学校</t>
  </si>
  <si>
    <t>51D50</t>
  </si>
  <si>
    <t>北本市立東中学校</t>
  </si>
  <si>
    <t>51D51</t>
  </si>
  <si>
    <t>北本市立西中学校</t>
  </si>
  <si>
    <t>51D52</t>
  </si>
  <si>
    <t>北本市立宮内中学校</t>
  </si>
  <si>
    <t>51D53</t>
  </si>
  <si>
    <t>上尾市立上尾中学校</t>
  </si>
  <si>
    <t>51E50</t>
  </si>
  <si>
    <t>上尾市立太平中学校</t>
  </si>
  <si>
    <t>51E51</t>
  </si>
  <si>
    <t>上尾市立大石中学校</t>
  </si>
  <si>
    <t>51E52</t>
  </si>
  <si>
    <t>上尾市立原市中学校</t>
  </si>
  <si>
    <t>51E53</t>
  </si>
  <si>
    <t>上尾市立上平中学校</t>
  </si>
  <si>
    <t>51E54</t>
  </si>
  <si>
    <t>上尾市立西中学校</t>
  </si>
  <si>
    <t>51E55</t>
  </si>
  <si>
    <t>上尾市立東中学校</t>
  </si>
  <si>
    <t>51E56</t>
  </si>
  <si>
    <t>上尾市立大石南中学校</t>
  </si>
  <si>
    <t>51E57</t>
  </si>
  <si>
    <t>上尾市立瓦葺中学校</t>
  </si>
  <si>
    <t>51E58</t>
  </si>
  <si>
    <t>上尾市立南中学校</t>
  </si>
  <si>
    <t>51E59</t>
  </si>
  <si>
    <t>上尾市立大谷中学校</t>
  </si>
  <si>
    <t>51E60</t>
  </si>
  <si>
    <t>桶川市立桶川中学校</t>
  </si>
  <si>
    <t>51F50</t>
  </si>
  <si>
    <t>桶川市立桶川東中学校</t>
  </si>
  <si>
    <t>51F51</t>
  </si>
  <si>
    <t>桶川市立桶川西中学校</t>
  </si>
  <si>
    <t>51F52</t>
  </si>
  <si>
    <t>桶川市立加納中学校</t>
  </si>
  <si>
    <t>51F53</t>
  </si>
  <si>
    <t>伊奈市立伊奈中学校</t>
  </si>
  <si>
    <t>51G50</t>
  </si>
  <si>
    <t>51G51</t>
  </si>
  <si>
    <t>伊奈市立南中学校</t>
  </si>
  <si>
    <t>51G52</t>
  </si>
  <si>
    <t>川越市立川越第一中学校</t>
  </si>
  <si>
    <t>52A50</t>
  </si>
  <si>
    <t>川越市立初雁中学校</t>
  </si>
  <si>
    <t>52A51</t>
  </si>
  <si>
    <t>川越市立富士見中学校</t>
  </si>
  <si>
    <t>52A52</t>
  </si>
  <si>
    <t>川越市立城南中学校</t>
  </si>
  <si>
    <t>52A53</t>
  </si>
  <si>
    <t>川越市立芳野中学校</t>
  </si>
  <si>
    <t>52A54</t>
  </si>
  <si>
    <t>川越市立東中学校</t>
  </si>
  <si>
    <t>52A55</t>
  </si>
  <si>
    <t>川越市立高階中学校</t>
  </si>
  <si>
    <t>52A56</t>
  </si>
  <si>
    <t>川越市立福原中学校</t>
  </si>
  <si>
    <t>52A57</t>
  </si>
  <si>
    <t>川越市立大東中学校</t>
  </si>
  <si>
    <t>52A58</t>
  </si>
  <si>
    <t>川越市立霞ケ関中学校</t>
  </si>
  <si>
    <t>52A59</t>
  </si>
  <si>
    <t>川越市立名細中学校</t>
  </si>
  <si>
    <t>52A60</t>
  </si>
  <si>
    <t>川越市立山田中学校</t>
  </si>
  <si>
    <t>52A61</t>
  </si>
  <si>
    <t>川越市立寺尾中学校</t>
  </si>
  <si>
    <t>52A62</t>
  </si>
  <si>
    <t>川越市立霞ケ関東中学校</t>
  </si>
  <si>
    <t>52A63</t>
  </si>
  <si>
    <t>川越市立鯨井中学校</t>
  </si>
  <si>
    <t>52A64</t>
  </si>
  <si>
    <t>川越市立砂中学校</t>
  </si>
  <si>
    <t>52A65</t>
  </si>
  <si>
    <t>川越市立野田中学校</t>
  </si>
  <si>
    <t>52A66</t>
  </si>
  <si>
    <t>川越市立南古谷中学校</t>
  </si>
  <si>
    <t>52A67</t>
  </si>
  <si>
    <t>川越市立霞ケ関西中学校</t>
  </si>
  <si>
    <t>52A68</t>
  </si>
  <si>
    <t>川越市立川越西中学校</t>
  </si>
  <si>
    <t>52A69</t>
  </si>
  <si>
    <t>川越市立高階西中学校</t>
  </si>
  <si>
    <t>52A70</t>
  </si>
  <si>
    <t>川越市立大東西中学校</t>
  </si>
  <si>
    <t>52A71</t>
  </si>
  <si>
    <t>狭山市立堀兼中学校</t>
  </si>
  <si>
    <t>52B52</t>
  </si>
  <si>
    <t>狭山市立西中学校</t>
  </si>
  <si>
    <t>52B53</t>
  </si>
  <si>
    <t>狭山市立狭山台中学校</t>
  </si>
  <si>
    <t>52B54</t>
  </si>
  <si>
    <t>狭山市立山王中学校</t>
  </si>
  <si>
    <t>52B55</t>
  </si>
  <si>
    <t>狭山市立入間川中学校</t>
  </si>
  <si>
    <t>52B56</t>
  </si>
  <si>
    <t>狭山市立柏原中学校</t>
  </si>
  <si>
    <t>52B57</t>
  </si>
  <si>
    <t>52B58</t>
  </si>
  <si>
    <t>狭山市立入間野中学校</t>
  </si>
  <si>
    <t>52B59</t>
  </si>
  <si>
    <t>所沢市立所沢中学校</t>
  </si>
  <si>
    <t>52C50</t>
  </si>
  <si>
    <t>所沢市立南陵中学校</t>
  </si>
  <si>
    <t>52C51</t>
  </si>
  <si>
    <t>所沢市立東中学校</t>
  </si>
  <si>
    <t>52C52</t>
  </si>
  <si>
    <t>所沢市立柳瀬中学校</t>
  </si>
  <si>
    <t>52C53</t>
  </si>
  <si>
    <t>所沢市立富岡中学校</t>
  </si>
  <si>
    <t>52C54</t>
  </si>
  <si>
    <t>52C55</t>
  </si>
  <si>
    <t>所沢市立山口中学校</t>
  </si>
  <si>
    <t>52C56</t>
  </si>
  <si>
    <t>所沢市立三ヶ島中学校</t>
  </si>
  <si>
    <t>52C57</t>
  </si>
  <si>
    <t>所沢市立向陽中学校</t>
  </si>
  <si>
    <t>52C58</t>
  </si>
  <si>
    <t>所沢市立美原中学校</t>
  </si>
  <si>
    <t>52C59</t>
  </si>
  <si>
    <t>52C60</t>
  </si>
  <si>
    <t>所沢市立狭山ヶ丘中学校</t>
  </si>
  <si>
    <t>52C61</t>
  </si>
  <si>
    <t>所沢市立安松中学校</t>
  </si>
  <si>
    <t>52C62</t>
  </si>
  <si>
    <t>所沢市立北野中学校</t>
  </si>
  <si>
    <t>52C63</t>
  </si>
  <si>
    <t>所沢市立上山口中学校</t>
  </si>
  <si>
    <t>52C64</t>
  </si>
  <si>
    <t>飯能市立飯能第一中学校</t>
  </si>
  <si>
    <t>52D50</t>
  </si>
  <si>
    <t>飯能市立南高麗中学校</t>
  </si>
  <si>
    <t>52D51</t>
  </si>
  <si>
    <t>飯能市立原市場中学校</t>
  </si>
  <si>
    <t>52D54</t>
  </si>
  <si>
    <t>飯能市立飯能西中学校</t>
  </si>
  <si>
    <t>52D55</t>
  </si>
  <si>
    <t>飯能市立加治中学校</t>
  </si>
  <si>
    <t>52D56</t>
  </si>
  <si>
    <t>飯能市立美杉台中学校</t>
  </si>
  <si>
    <t>52D57</t>
  </si>
  <si>
    <t>飯能市立奥武蔵中学校</t>
  </si>
  <si>
    <t>52D58</t>
  </si>
  <si>
    <t>日高市立高麗川中学校</t>
  </si>
  <si>
    <t>52F51</t>
  </si>
  <si>
    <t>日高市立高萩中学校</t>
  </si>
  <si>
    <t>52F52</t>
  </si>
  <si>
    <t>日高市立高萩北中学校</t>
  </si>
  <si>
    <t>52F54</t>
  </si>
  <si>
    <t>52F56</t>
  </si>
  <si>
    <t>52G50</t>
  </si>
  <si>
    <t>毛呂山町立毛呂山中学校</t>
  </si>
  <si>
    <t>52H50</t>
  </si>
  <si>
    <t>毛呂山町立川角中学校</t>
  </si>
  <si>
    <t>52H51</t>
  </si>
  <si>
    <t>坂戸市立坂戸中学校</t>
  </si>
  <si>
    <t>52I50</t>
  </si>
  <si>
    <t>坂戸市立住吉中学校</t>
  </si>
  <si>
    <t>52I51</t>
  </si>
  <si>
    <t>坂戸市立若宮中学校</t>
  </si>
  <si>
    <t>52I52</t>
  </si>
  <si>
    <t>坂戸市立城山中学校</t>
  </si>
  <si>
    <t>52I54</t>
  </si>
  <si>
    <t>坂戸市立千代田中学校</t>
  </si>
  <si>
    <t>52I55</t>
  </si>
  <si>
    <t>坂戸市立浅羽野中学校</t>
  </si>
  <si>
    <t>52I56</t>
  </si>
  <si>
    <t>坂戸市立桜中学校</t>
  </si>
  <si>
    <t>52I58</t>
  </si>
  <si>
    <t>鶴ヶ島市立鶴ヶ島中学校</t>
  </si>
  <si>
    <t>52J50</t>
  </si>
  <si>
    <t>鶴ヶ島市立藤中学校</t>
  </si>
  <si>
    <t>52J51</t>
  </si>
  <si>
    <t>鶴ヶ島市立富士見中学校</t>
  </si>
  <si>
    <t>52J52</t>
  </si>
  <si>
    <t>鶴ヶ島市立西中学校</t>
  </si>
  <si>
    <t>52J53</t>
  </si>
  <si>
    <t>鶴ヶ島市立南中学校</t>
  </si>
  <si>
    <t>52J54</t>
  </si>
  <si>
    <t>入間市立豊岡中学校</t>
  </si>
  <si>
    <t>52K50</t>
  </si>
  <si>
    <t>入間市立金子中学校</t>
  </si>
  <si>
    <t>52K51</t>
  </si>
  <si>
    <t>入間市立武蔵中学校</t>
  </si>
  <si>
    <t>52K52</t>
  </si>
  <si>
    <t>入間市立藤沢中学校</t>
  </si>
  <si>
    <t>52K53</t>
  </si>
  <si>
    <t>入間市立向原中学校</t>
  </si>
  <si>
    <t>52K55</t>
  </si>
  <si>
    <t>入間市立黒須中学校</t>
  </si>
  <si>
    <t>52K56</t>
  </si>
  <si>
    <t>入間市立東金子中学校</t>
  </si>
  <si>
    <t>52K57</t>
  </si>
  <si>
    <t>入間市立上藤沢中学校</t>
  </si>
  <si>
    <t>52K58</t>
  </si>
  <si>
    <t>入間市立東町中学校</t>
  </si>
  <si>
    <t>52K59</t>
  </si>
  <si>
    <t>富士見市立富士見台中学校</t>
  </si>
  <si>
    <t>52L50</t>
  </si>
  <si>
    <t>富士見市立本郷中学校</t>
  </si>
  <si>
    <t>52L51</t>
  </si>
  <si>
    <t>富士見市立東中学校</t>
  </si>
  <si>
    <t>52L52</t>
  </si>
  <si>
    <t>富士見市立西中学校</t>
  </si>
  <si>
    <t>52L53</t>
  </si>
  <si>
    <t>富士見市立勝瀬中学校</t>
  </si>
  <si>
    <t>52L54</t>
  </si>
  <si>
    <t>富士見市立水谷中学校</t>
  </si>
  <si>
    <t>52L55</t>
  </si>
  <si>
    <t>ふじみ野市立福岡中学校</t>
  </si>
  <si>
    <t>52M50</t>
  </si>
  <si>
    <t>ふじみ野市立葦原中学校</t>
  </si>
  <si>
    <t>52M51</t>
  </si>
  <si>
    <t>ふじみ野市立花の木中学校</t>
  </si>
  <si>
    <t>52M52</t>
  </si>
  <si>
    <t>ふじみ野市立大井中学校</t>
  </si>
  <si>
    <t>52N50</t>
  </si>
  <si>
    <t>ふじみ野市立大井西中学校</t>
  </si>
  <si>
    <t>52N51</t>
  </si>
  <si>
    <t>ふじみ野市立大井東中学校</t>
  </si>
  <si>
    <t>52N52</t>
  </si>
  <si>
    <t>三芳町立三芳中学校</t>
  </si>
  <si>
    <t>52P50</t>
  </si>
  <si>
    <t>三芳町立三芳東中学校</t>
  </si>
  <si>
    <t>52P51</t>
  </si>
  <si>
    <t>三芳町立藤久保中学校</t>
  </si>
  <si>
    <t>52P52</t>
  </si>
  <si>
    <t>東松山市立松山中学校</t>
  </si>
  <si>
    <t>53A50</t>
  </si>
  <si>
    <t>東松山市立南中学校</t>
  </si>
  <si>
    <t>53A51</t>
  </si>
  <si>
    <t>東松山市立東中学校</t>
  </si>
  <si>
    <t>53A52</t>
  </si>
  <si>
    <t>東松山市立北中学校</t>
  </si>
  <si>
    <t>53A53</t>
  </si>
  <si>
    <t>東松山市立白山中学校</t>
  </si>
  <si>
    <t>53A54</t>
  </si>
  <si>
    <t>滑川町立滑川中学校</t>
  </si>
  <si>
    <t>53B50</t>
  </si>
  <si>
    <t>嵐山町立菅谷中学校</t>
  </si>
  <si>
    <t>53C50</t>
  </si>
  <si>
    <t>嵐山町立玉ノ岡中学校</t>
  </si>
  <si>
    <t>53C51</t>
  </si>
  <si>
    <t>53D50</t>
  </si>
  <si>
    <t>ときがわ町立都幾川中学校</t>
  </si>
  <si>
    <t>53E50</t>
  </si>
  <si>
    <t>ときがわ町立玉川中学校</t>
  </si>
  <si>
    <t>53F50</t>
  </si>
  <si>
    <t>鳩山町立鳩山中学校</t>
  </si>
  <si>
    <t>53G50</t>
  </si>
  <si>
    <t>川島町立川島中学校</t>
  </si>
  <si>
    <t>53H50</t>
  </si>
  <si>
    <t>川島町立西中学校</t>
  </si>
  <si>
    <t>53H51</t>
  </si>
  <si>
    <t>吉見町立吉見中学校</t>
  </si>
  <si>
    <t>53I50</t>
  </si>
  <si>
    <t>53J50</t>
  </si>
  <si>
    <t>秩父市立秩父第一中学校</t>
  </si>
  <si>
    <t>54A50</t>
  </si>
  <si>
    <t>秩父市立秩父第二中学校</t>
  </si>
  <si>
    <t>54A51</t>
  </si>
  <si>
    <t>秩父市立尾田蒔中学校</t>
  </si>
  <si>
    <t>54A52</t>
  </si>
  <si>
    <t>秩父市立高篠中学校</t>
  </si>
  <si>
    <t>54A53</t>
  </si>
  <si>
    <t>秩父市立大田中学校</t>
  </si>
  <si>
    <t>54A54</t>
  </si>
  <si>
    <t>秩父市立影森中学校</t>
  </si>
  <si>
    <t>54A55</t>
  </si>
  <si>
    <t>54B50</t>
  </si>
  <si>
    <t>秩父市立荒川中学校</t>
  </si>
  <si>
    <t>54C50</t>
  </si>
  <si>
    <t>秩父市立吉田中学校</t>
  </si>
  <si>
    <t>54E50</t>
  </si>
  <si>
    <t>54F50</t>
  </si>
  <si>
    <t>皆野町立皆野中学校</t>
  </si>
  <si>
    <t>54H50</t>
  </si>
  <si>
    <t>長町立長中学校</t>
  </si>
  <si>
    <t>54I50</t>
  </si>
  <si>
    <t>本庄市立本庄東中学校</t>
  </si>
  <si>
    <t>55A50</t>
  </si>
  <si>
    <t>本庄市立本庄西中学校</t>
  </si>
  <si>
    <t>55A51</t>
  </si>
  <si>
    <t>本庄市立本庄南中学校</t>
  </si>
  <si>
    <t>55A52</t>
  </si>
  <si>
    <t>上里町立上里中学校</t>
  </si>
  <si>
    <t>55B50</t>
  </si>
  <si>
    <t>上里町立上里北中学校</t>
  </si>
  <si>
    <t>55B51</t>
  </si>
  <si>
    <t>55C50</t>
  </si>
  <si>
    <t>美里町立美里中学校</t>
  </si>
  <si>
    <t>55D50</t>
  </si>
  <si>
    <t>神川町立神川中学校</t>
  </si>
  <si>
    <t>55E50</t>
  </si>
  <si>
    <t>熊谷市立荒川中学校</t>
  </si>
  <si>
    <t>56A50</t>
  </si>
  <si>
    <t>熊谷市立富士見中学校</t>
  </si>
  <si>
    <t>56A51</t>
  </si>
  <si>
    <t>熊谷市立大原中学校</t>
  </si>
  <si>
    <t>56A52</t>
  </si>
  <si>
    <t>熊谷市立熊谷東中学校</t>
  </si>
  <si>
    <t>56A53</t>
  </si>
  <si>
    <t>熊谷市立玉井中学校</t>
  </si>
  <si>
    <t>56A54</t>
  </si>
  <si>
    <t>熊谷市立大麻生中学校</t>
  </si>
  <si>
    <t>56A55</t>
  </si>
  <si>
    <t>56A56</t>
  </si>
  <si>
    <t>熊谷市立吉岡中学校</t>
  </si>
  <si>
    <t>56A57</t>
  </si>
  <si>
    <t>熊谷市立別府中学校</t>
  </si>
  <si>
    <t>56A58</t>
  </si>
  <si>
    <t>熊谷市立三尻中学校</t>
  </si>
  <si>
    <t>56A59</t>
  </si>
  <si>
    <t>熊谷市立奈良中学校</t>
  </si>
  <si>
    <t>56A60</t>
  </si>
  <si>
    <t>熊谷市立大幡中学校</t>
  </si>
  <si>
    <t>56A61</t>
  </si>
  <si>
    <t>深谷市立明戸中学校</t>
  </si>
  <si>
    <t>56B50</t>
  </si>
  <si>
    <t>深谷市立幡羅中学校</t>
  </si>
  <si>
    <t>56B51</t>
  </si>
  <si>
    <t>深谷市立深谷中学校</t>
  </si>
  <si>
    <t>56B52</t>
  </si>
  <si>
    <t>深谷市立藤沢中学校</t>
  </si>
  <si>
    <t>56B54</t>
  </si>
  <si>
    <t>深谷市立豊里中学校</t>
  </si>
  <si>
    <t>56B55</t>
  </si>
  <si>
    <t>深谷市立南中学校</t>
  </si>
  <si>
    <t>56B56</t>
  </si>
  <si>
    <t>深谷市立上柴中学校</t>
  </si>
  <si>
    <t>56B57</t>
  </si>
  <si>
    <t>熊谷市立妻沼東中学校</t>
  </si>
  <si>
    <t>56C50</t>
  </si>
  <si>
    <t>熊谷市立妻沼西中学校</t>
  </si>
  <si>
    <t>56C51</t>
  </si>
  <si>
    <t>寄居町立寄居中学校</t>
  </si>
  <si>
    <t>56D50</t>
  </si>
  <si>
    <t>寄居町立城南中学校</t>
  </si>
  <si>
    <t>56D52</t>
  </si>
  <si>
    <t>寄居町立男衾中学校</t>
  </si>
  <si>
    <t>56D53</t>
  </si>
  <si>
    <t>熊谷市立大里中学校</t>
  </si>
  <si>
    <t>56E50</t>
  </si>
  <si>
    <t>熊谷市立江南中学校</t>
  </si>
  <si>
    <t>56G50</t>
  </si>
  <si>
    <t>深谷市立岡部中学校</t>
  </si>
  <si>
    <t>56H50</t>
  </si>
  <si>
    <t>深谷市立花園中学校</t>
  </si>
  <si>
    <t>56I50</t>
  </si>
  <si>
    <t>深谷市立川本中学校</t>
  </si>
  <si>
    <t>56J50</t>
  </si>
  <si>
    <t>行田市立忍中学校</t>
  </si>
  <si>
    <t>57A50</t>
  </si>
  <si>
    <t>行田市立行田中学校</t>
  </si>
  <si>
    <t>57A51</t>
  </si>
  <si>
    <t>行田市立長野中学校</t>
  </si>
  <si>
    <t>57A52</t>
  </si>
  <si>
    <t>行田市立見沼中学校</t>
  </si>
  <si>
    <t>57A53</t>
  </si>
  <si>
    <t>行田市立埼玉中学校</t>
  </si>
  <si>
    <t>57A54</t>
  </si>
  <si>
    <t>行田市立太田中学校</t>
  </si>
  <si>
    <t>57A55</t>
  </si>
  <si>
    <t>行田市立西中学校</t>
  </si>
  <si>
    <t>57A56</t>
  </si>
  <si>
    <t>加須市立昭和中学校</t>
  </si>
  <si>
    <t>57B50</t>
  </si>
  <si>
    <t>加須市立加須西中学校</t>
  </si>
  <si>
    <t>57B51</t>
  </si>
  <si>
    <t>加須市立加須東中学校</t>
  </si>
  <si>
    <t>57B52</t>
  </si>
  <si>
    <t>加須市立加須北中学校</t>
  </si>
  <si>
    <t>57B53</t>
  </si>
  <si>
    <t>加須市立加須平成中学校</t>
  </si>
  <si>
    <t>57B54</t>
  </si>
  <si>
    <t>羽生市立西中学校</t>
  </si>
  <si>
    <t>57C50</t>
  </si>
  <si>
    <t>羽生市立南中学校</t>
  </si>
  <si>
    <t>57C51</t>
  </si>
  <si>
    <t>羽生市立東中学校</t>
  </si>
  <si>
    <t>57C52</t>
  </si>
  <si>
    <t>加須市立騎西中学校</t>
  </si>
  <si>
    <t>57D52</t>
  </si>
  <si>
    <t>行田市立南河原中学校</t>
  </si>
  <si>
    <t>57E50</t>
  </si>
  <si>
    <t>鴻巣市立川里中学校</t>
  </si>
  <si>
    <t>57F50</t>
  </si>
  <si>
    <t>加須市立北川辺中学校</t>
  </si>
  <si>
    <t>57G50</t>
  </si>
  <si>
    <t>加須市立大利根中学校</t>
  </si>
  <si>
    <t>57H50</t>
  </si>
  <si>
    <t>春日部市立春日部中学校</t>
  </si>
  <si>
    <t>58A50</t>
  </si>
  <si>
    <t>春日部市立東中学校</t>
  </si>
  <si>
    <t>58A51</t>
  </si>
  <si>
    <t>春日部市立豊春中学校</t>
  </si>
  <si>
    <t>58A52</t>
  </si>
  <si>
    <t>春日部市立武里中学校</t>
  </si>
  <si>
    <t>58A53</t>
  </si>
  <si>
    <t>春日部市立大沼中学校</t>
  </si>
  <si>
    <t>58A55</t>
  </si>
  <si>
    <t>春日部市立豊野中学校</t>
  </si>
  <si>
    <t>58A56</t>
  </si>
  <si>
    <t>春日部市立緑中学校</t>
  </si>
  <si>
    <t>58A58</t>
  </si>
  <si>
    <t>春日部市立大増中学校</t>
  </si>
  <si>
    <t>58A59</t>
  </si>
  <si>
    <t>春日部市立春日部南中学校</t>
  </si>
  <si>
    <t>58A60</t>
  </si>
  <si>
    <t>蓮田市立蓮田中学校</t>
  </si>
  <si>
    <t>58C50</t>
  </si>
  <si>
    <t>蓮田市立平野中学校</t>
  </si>
  <si>
    <t>58C51</t>
  </si>
  <si>
    <t>蓮田市立黒浜中学校</t>
  </si>
  <si>
    <t>58C52</t>
  </si>
  <si>
    <t>蓮田市立蓮田南中学校</t>
  </si>
  <si>
    <t>58C53</t>
  </si>
  <si>
    <t>蓮田市立黒浜西中学校</t>
  </si>
  <si>
    <t>58C54</t>
  </si>
  <si>
    <t>58D50</t>
  </si>
  <si>
    <t>越谷市立東中学校</t>
  </si>
  <si>
    <t>58D51</t>
  </si>
  <si>
    <t>越谷市立西中学校</t>
  </si>
  <si>
    <t>58D52</t>
  </si>
  <si>
    <t>越谷市立南中学校</t>
  </si>
  <si>
    <t>58D53</t>
  </si>
  <si>
    <t>越谷市立北中学校</t>
  </si>
  <si>
    <t>58D54</t>
  </si>
  <si>
    <t>越谷市立富士中学校</t>
  </si>
  <si>
    <t>58D55</t>
  </si>
  <si>
    <t>越谷市立北陽中学校</t>
  </si>
  <si>
    <t>58D56</t>
  </si>
  <si>
    <t>越谷市立栄進中学校</t>
  </si>
  <si>
    <t>58D57</t>
  </si>
  <si>
    <t>越谷市立光陽中学校</t>
  </si>
  <si>
    <t>58D58</t>
  </si>
  <si>
    <t>越谷市立平方中学校</t>
  </si>
  <si>
    <t>58D59</t>
  </si>
  <si>
    <t>越谷市立武蔵野中学校</t>
  </si>
  <si>
    <t>58D60</t>
  </si>
  <si>
    <t>越谷市立大袋中学校</t>
  </si>
  <si>
    <t>58D61</t>
  </si>
  <si>
    <t>越谷市立新栄中学校</t>
  </si>
  <si>
    <t>58D62</t>
  </si>
  <si>
    <t>越谷市立大相模中学校</t>
  </si>
  <si>
    <t>58D63</t>
  </si>
  <si>
    <t>越谷市立千間台中学校</t>
  </si>
  <si>
    <t>58D64</t>
  </si>
  <si>
    <t>八潮市立八潮中学校</t>
  </si>
  <si>
    <t>58E50</t>
  </si>
  <si>
    <t>八潮市立大原中学校</t>
  </si>
  <si>
    <t>58E51</t>
  </si>
  <si>
    <t>八潮市立八條中学校</t>
  </si>
  <si>
    <t>58E52</t>
  </si>
  <si>
    <t>八潮市立八幡中学校</t>
  </si>
  <si>
    <t>58E53</t>
  </si>
  <si>
    <t>八潮市立潮止中学校</t>
  </si>
  <si>
    <t>58E54</t>
  </si>
  <si>
    <t>久喜市立久喜中学校</t>
  </si>
  <si>
    <t>58F50</t>
  </si>
  <si>
    <t>久喜市立久喜南中学校</t>
  </si>
  <si>
    <t>58F51</t>
  </si>
  <si>
    <t>久喜市立久喜東中学校</t>
  </si>
  <si>
    <t>58F52</t>
  </si>
  <si>
    <t>久喜市立太東中学校</t>
  </si>
  <si>
    <t>58F53</t>
  </si>
  <si>
    <t>白岡市立篠津中学校</t>
  </si>
  <si>
    <t>58G50</t>
  </si>
  <si>
    <t>白岡市立菁莪中学校</t>
  </si>
  <si>
    <t>58G51</t>
  </si>
  <si>
    <t>白岡市立南中学校</t>
  </si>
  <si>
    <t>58G52</t>
  </si>
  <si>
    <t>白岡市立白岡中学校</t>
  </si>
  <si>
    <t>58G53</t>
  </si>
  <si>
    <t>宮代町立須賀中学校</t>
  </si>
  <si>
    <t>58I50</t>
  </si>
  <si>
    <t>宮代町立百間中学校</t>
  </si>
  <si>
    <t>58I51</t>
  </si>
  <si>
    <t>宮代町立前原中学校</t>
  </si>
  <si>
    <t>58I52</t>
  </si>
  <si>
    <t>久喜市立栗橋東中学校</t>
  </si>
  <si>
    <t>58J50</t>
  </si>
  <si>
    <t>久喜市立栗橋西中学校</t>
  </si>
  <si>
    <t>58J51</t>
  </si>
  <si>
    <t>久喜市立鷲宮中学校</t>
  </si>
  <si>
    <t>58K50</t>
  </si>
  <si>
    <t>久喜市立鷲宮東中学校</t>
  </si>
  <si>
    <t>58K51</t>
  </si>
  <si>
    <t>幸手市立幸手中学校</t>
  </si>
  <si>
    <t>58L50</t>
  </si>
  <si>
    <t>幸手市立東中学校</t>
  </si>
  <si>
    <t>58L51</t>
  </si>
  <si>
    <t>幸手市立西中学校</t>
  </si>
  <si>
    <t>58L54</t>
  </si>
  <si>
    <t>杉戸町立杉戸中学校</t>
  </si>
  <si>
    <t>58M50</t>
  </si>
  <si>
    <t>春日部市立飾中学校</t>
  </si>
  <si>
    <t>58N51</t>
  </si>
  <si>
    <t>春日部市立飯沼中学校</t>
  </si>
  <si>
    <t>58N52</t>
  </si>
  <si>
    <t>58N53</t>
  </si>
  <si>
    <t>松伏町立松伏中学校</t>
  </si>
  <si>
    <t>58P50</t>
  </si>
  <si>
    <t>松伏町立松伏第二中学校</t>
  </si>
  <si>
    <t>58P51</t>
  </si>
  <si>
    <t>吉川市立東中学校</t>
  </si>
  <si>
    <t>58R50</t>
  </si>
  <si>
    <t>吉川市立南中学校</t>
  </si>
  <si>
    <t>58R51</t>
  </si>
  <si>
    <t>58R52</t>
  </si>
  <si>
    <t>吉川市立吉川中学校</t>
  </si>
  <si>
    <t>58R53</t>
  </si>
  <si>
    <t>三郷市立南中学校</t>
  </si>
  <si>
    <t>58S50</t>
  </si>
  <si>
    <t>三郷市立北中学校</t>
  </si>
  <si>
    <t>58S51</t>
  </si>
  <si>
    <t>三郷市立栄中学校</t>
  </si>
  <si>
    <t>58S52</t>
  </si>
  <si>
    <t>三郷市立彦成中学校</t>
  </si>
  <si>
    <t>58S53</t>
  </si>
  <si>
    <t>三郷市立彦糸中学校</t>
  </si>
  <si>
    <t>58S54</t>
  </si>
  <si>
    <t>三郷市立前川中学校</t>
  </si>
  <si>
    <t>58S55</t>
  </si>
  <si>
    <t>三郷市立早稲田中学校</t>
  </si>
  <si>
    <t>58S56</t>
  </si>
  <si>
    <t>三郷市立瑞穂中学校</t>
  </si>
  <si>
    <t>58S57</t>
  </si>
  <si>
    <t>鴻巣市立鴻巣中央小学校</t>
  </si>
  <si>
    <t>上尾市立中央小学校</t>
  </si>
  <si>
    <t>草加市立小山小学校</t>
  </si>
  <si>
    <t>蕨市立中央小学校</t>
  </si>
  <si>
    <t>蕨市立中央東小学校</t>
  </si>
  <si>
    <t>北本市立中丸小学校</t>
  </si>
  <si>
    <t>北本市立中丸東小学校</t>
  </si>
  <si>
    <t>川越市立川越第一小学校</t>
  </si>
  <si>
    <t>川越市立中央小学校</t>
  </si>
  <si>
    <t>所沢市立中富小学校</t>
  </si>
  <si>
    <t>所沢市立小手指小学校</t>
  </si>
  <si>
    <t>所沢市立北中小学校</t>
  </si>
  <si>
    <t>所沢市立中央小学校</t>
  </si>
  <si>
    <t>日高市立高麗小中学校</t>
  </si>
  <si>
    <t>日高市立高根小中学校</t>
  </si>
  <si>
    <t>日高市立武蔵台小中学校</t>
  </si>
  <si>
    <t>毛呂山町立毛呂山小学校</t>
  </si>
  <si>
    <t>小川町立八和田小学校</t>
  </si>
  <si>
    <t>小川町立小川小学校</t>
  </si>
  <si>
    <t>小川町立竹沢小学校</t>
  </si>
  <si>
    <t>小川町立大河小学校</t>
  </si>
  <si>
    <t>小川町立みどりが丘小学校</t>
  </si>
  <si>
    <t>川島町立中山小学校</t>
  </si>
  <si>
    <t>川島町立つばさ小学校</t>
  </si>
  <si>
    <t>東秩父村立槻川小学校</t>
  </si>
  <si>
    <t>横瀬町立横瀬小学校</t>
  </si>
  <si>
    <t>小鹿野町立小鹿野小学校</t>
  </si>
  <si>
    <t>本庄市立中央小学校</t>
  </si>
  <si>
    <t>本庄市立本泉小学校</t>
  </si>
  <si>
    <t>熊谷市立中条小学校</t>
  </si>
  <si>
    <t>熊谷市立小島小学校</t>
  </si>
  <si>
    <t>熊谷市立妻沼西小学校</t>
  </si>
  <si>
    <t>熊谷市立成田星宮小学校</t>
  </si>
  <si>
    <t>行田市立東小学校</t>
  </si>
  <si>
    <t>行田市立西小学校</t>
  </si>
  <si>
    <t>行田市立桜ヶ丘小学校</t>
  </si>
  <si>
    <t>行田市立忍小学校</t>
  </si>
  <si>
    <t>行田市立見沼小学校</t>
  </si>
  <si>
    <t>行田市立太田小学校</t>
  </si>
  <si>
    <t>羽生市立羽生東小学校</t>
  </si>
  <si>
    <t>春日部市立小渕小学校</t>
  </si>
  <si>
    <t>春日部市立中野小学校</t>
  </si>
  <si>
    <t>春日部市立江戸川小中学校</t>
  </si>
  <si>
    <t>蓮田市立蓮田中央小学校</t>
  </si>
  <si>
    <t>越谷市立蒲生小学校</t>
  </si>
  <si>
    <t>八潮市立中川小学校</t>
  </si>
  <si>
    <t>久喜市立小林小学校</t>
  </si>
  <si>
    <t>久喜市立鷲宮西小中学校</t>
  </si>
  <si>
    <t>吉川市立中曽根小学校</t>
  </si>
  <si>
    <t>三郷市立戸ケ崎小学校</t>
  </si>
  <si>
    <t>川口市立市立高校附属中学校</t>
  </si>
  <si>
    <t>川口市立芝園学園中学校</t>
  </si>
  <si>
    <t>伊奈市立小針中学校</t>
  </si>
  <si>
    <t>所沢市立小手指中学校</t>
  </si>
  <si>
    <t>所沢市立中央中学校</t>
  </si>
  <si>
    <t>狭山市立中央中学校</t>
  </si>
  <si>
    <t>入間市立西武中学校</t>
  </si>
  <si>
    <t>越生町立越生中学校</t>
  </si>
  <si>
    <t>小川町立東中学校</t>
  </si>
  <si>
    <t>小川町立小川中学校</t>
  </si>
  <si>
    <t>東秩父村立東秩父中学校</t>
  </si>
  <si>
    <t>横瀬町立横瀬中学校</t>
  </si>
  <si>
    <t>小鹿野町立小鹿野中学校</t>
  </si>
  <si>
    <t>本庄市立児玉中学校</t>
  </si>
  <si>
    <t>熊谷市立中条中学校</t>
  </si>
  <si>
    <t>熊谷市立小島中学校</t>
  </si>
  <si>
    <t>越谷市立中央中学校</t>
  </si>
  <si>
    <t>久喜市立菖蒲中学校</t>
  </si>
  <si>
    <t>杉戸町立杉戸南中学校</t>
  </si>
  <si>
    <t>吉川市立中央中学校</t>
  </si>
  <si>
    <t>伊奈町立小室小学校</t>
  </si>
  <si>
    <t>伊奈町立小針小学校</t>
  </si>
  <si>
    <t>伊奈町立南小学校</t>
  </si>
  <si>
    <t>伊奈町立小針北小学校</t>
  </si>
  <si>
    <t>越生町立越生小学校</t>
  </si>
  <si>
    <t>越生町立梅園小学校</t>
  </si>
  <si>
    <t>42F08</t>
  </si>
  <si>
    <t>42F07</t>
  </si>
  <si>
    <t>43H08</t>
  </si>
  <si>
    <t>45C03</t>
  </si>
  <si>
    <t>46C04</t>
  </si>
  <si>
    <t>46C07</t>
  </si>
  <si>
    <t>46A19</t>
  </si>
  <si>
    <t>47A00</t>
  </si>
  <si>
    <t>47A01</t>
  </si>
  <si>
    <t>47A15</t>
  </si>
  <si>
    <t>47A16</t>
  </si>
  <si>
    <t>47E00</t>
  </si>
  <si>
    <t>47A17</t>
  </si>
  <si>
    <t>47C11</t>
  </si>
  <si>
    <t>48D30</t>
  </si>
  <si>
    <t>48F10</t>
  </si>
  <si>
    <t>48K05</t>
  </si>
  <si>
    <t>50B75</t>
  </si>
  <si>
    <t>52K61</t>
  </si>
  <si>
    <t>52F58</t>
  </si>
  <si>
    <t>52F57</t>
  </si>
  <si>
    <t>53D54</t>
  </si>
  <si>
    <t>56C52</t>
  </si>
  <si>
    <t>58H52</t>
  </si>
  <si>
    <t>58K53</t>
  </si>
  <si>
    <t>58M53</t>
  </si>
  <si>
    <t>川越市立特別支援学校</t>
  </si>
  <si>
    <t>富士見市立富士見特別支援学校</t>
  </si>
  <si>
    <t>　　する場合</t>
    <phoneticPr fontId="19"/>
  </si>
  <si>
    <t>間を年月まで記入する。（昭和は「昭」、平成は「平」、令和は「令」と略記する。）</t>
    <phoneticPr fontId="19"/>
  </si>
  <si>
    <t>(2) 　記入事項については、記入日現在で記入すること。ただし、年齢及び勤務年数等は、令和９年３月３１日現在で</t>
    <rPh sb="32" eb="34">
      <t>ネンレイ</t>
    </rPh>
    <rPh sb="34" eb="35">
      <t>オヨ</t>
    </rPh>
    <phoneticPr fontId="19"/>
  </si>
  <si>
    <t>(3)　 「就任以来の学校名等及び勤務期間」は、本県および他県におけるにおけるそれぞれの学校名等と、その勤務期</t>
    <rPh sb="29" eb="31">
      <t>タケン</t>
    </rPh>
    <phoneticPr fontId="19"/>
  </si>
  <si>
    <t>(9)　「子の通学校」は、令和９年度に公立小・中・義務教育学校に在籍する子供が通学する学校名を記入する。</t>
    <rPh sb="47" eb="49">
      <t>キニュウ</t>
    </rPh>
    <phoneticPr fontId="19"/>
  </si>
  <si>
    <t>（ｷ）　川口市の芝園学園中学校陽春分校（夜間中学）、上尾市の東中学校向原分校（埼玉学園）への異動を希望</t>
    <rPh sb="4" eb="6">
      <t>カワグチ</t>
    </rPh>
    <rPh sb="6" eb="7">
      <t>シ</t>
    </rPh>
    <rPh sb="8" eb="10">
      <t>シバゾノ</t>
    </rPh>
    <rPh sb="10" eb="12">
      <t>ガクエン</t>
    </rPh>
    <rPh sb="12" eb="15">
      <t>チュウガッコウ</t>
    </rPh>
    <rPh sb="15" eb="17">
      <t>ヨウシュン</t>
    </rPh>
    <rPh sb="17" eb="19">
      <t>ブンコウ</t>
    </rPh>
    <rPh sb="20" eb="24">
      <t>ヤカンチュウガク</t>
    </rPh>
    <rPh sb="26" eb="29">
      <t>アゲオシ</t>
    </rPh>
    <rPh sb="30" eb="31">
      <t>ヒガシ</t>
    </rPh>
    <rPh sb="31" eb="34">
      <t>チュウガッコウ</t>
    </rPh>
    <rPh sb="34" eb="36">
      <t>ムコウハラ</t>
    </rPh>
    <rPh sb="36" eb="38">
      <t>ブンコウ</t>
    </rPh>
    <rPh sb="39" eb="41">
      <t>サイタマ</t>
    </rPh>
    <rPh sb="41" eb="43">
      <t>ガクエン</t>
    </rPh>
    <rPh sb="46" eb="48">
      <t>イドウ</t>
    </rPh>
    <phoneticPr fontId="19"/>
  </si>
  <si>
    <r>
      <t xml:space="preserve">現任校
におけ
る在職
状況　
</t>
    </r>
    <r>
      <rPr>
        <sz val="10"/>
        <color theme="1"/>
        <rFont val="ＭＳ Ｐ明朝"/>
        <family val="1"/>
        <charset val="128"/>
      </rPr>
      <t>該当す
る番号
を○で
囲む</t>
    </r>
    <r>
      <rPr>
        <sz val="9"/>
        <color theme="1"/>
        <rFont val="ＭＳ Ｐ明朝"/>
        <family val="1"/>
        <charset val="128"/>
      </rPr>
      <t>　　　　　</t>
    </r>
    <rPh sb="0" eb="2">
      <t>ゲンニン</t>
    </rPh>
    <rPh sb="2" eb="3">
      <t>コウ</t>
    </rPh>
    <rPh sb="9" eb="11">
      <t>ザイショク</t>
    </rPh>
    <rPh sb="12" eb="14">
      <t>ジョウキョウ</t>
    </rPh>
    <rPh sb="16" eb="18">
      <t>ガイトウ</t>
    </rPh>
    <rPh sb="21" eb="23">
      <t>バンゴウ</t>
    </rPh>
    <rPh sb="28" eb="29">
      <t>カコ</t>
    </rPh>
    <phoneticPr fontId="1"/>
  </si>
  <si>
    <r>
      <t xml:space="preserve">異動地
</t>
    </r>
    <r>
      <rPr>
        <sz val="10"/>
        <color theme="1"/>
        <rFont val="ＭＳ Ｐ明朝"/>
        <family val="1"/>
        <charset val="128"/>
      </rPr>
      <t>※校種
等は選
択する</t>
    </r>
    <rPh sb="0" eb="3">
      <t>イドウチ</t>
    </rPh>
    <rPh sb="5" eb="7">
      <t>コウシュ</t>
    </rPh>
    <rPh sb="8" eb="9">
      <t>トウ</t>
    </rPh>
    <rPh sb="10" eb="11">
      <t>セン</t>
    </rPh>
    <rPh sb="12" eb="13">
      <t>タク</t>
    </rPh>
    <phoneticPr fontId="1"/>
  </si>
  <si>
    <t>川口市立芝園学園中陽春分校（夜間中学）
○○特別支援学校
△△特別支援学校　</t>
    <rPh sb="4" eb="6">
      <t>シバゾノ</t>
    </rPh>
    <rPh sb="6" eb="8">
      <t>ガクエン</t>
    </rPh>
    <rPh sb="8" eb="9">
      <t>チュウ</t>
    </rPh>
    <rPh sb="14" eb="16">
      <t>ヤカン</t>
    </rPh>
    <rPh sb="16" eb="18">
      <t>チュウガク</t>
    </rPh>
    <rPh sb="22" eb="28">
      <t>トクベツシエンガッコウ</t>
    </rPh>
    <rPh sb="31" eb="37">
      <t>トクベツシエンガッコウ</t>
    </rPh>
    <phoneticPr fontId="19"/>
  </si>
  <si>
    <t>※上欄の１～４のうち異動の意向のある者及び５、６の者は、３つ以上記入すること。</t>
    <rPh sb="1" eb="3">
      <t>ジョウラン</t>
    </rPh>
    <rPh sb="10" eb="12">
      <t>イドウ</t>
    </rPh>
    <rPh sb="13" eb="15">
      <t>イコウ</t>
    </rPh>
    <rPh sb="18" eb="19">
      <t>モノ</t>
    </rPh>
    <rPh sb="19" eb="20">
      <t>オヨ</t>
    </rPh>
    <rPh sb="25" eb="26">
      <t>モノ</t>
    </rPh>
    <rPh sb="30" eb="32">
      <t>イジョウ</t>
    </rPh>
    <rPh sb="32" eb="34">
      <t>キニュウ</t>
    </rPh>
    <phoneticPr fontId="1"/>
  </si>
  <si>
    <t>ア　様式１－１、様式１－２については、定年退職該当者は「定年退職」の左側に○を記入する。</t>
    <phoneticPr fontId="19"/>
  </si>
  <si>
    <t>　　「退職希望の有無」は、有か無のどちらかを記入し、「有」の場合は右欄にその理由を具体的に記入する。</t>
    <phoneticPr fontId="19"/>
  </si>
  <si>
    <t>熊谷市立熊谷東小学校</t>
    <rPh sb="0" eb="4">
      <t>クマガヤシリツ</t>
    </rPh>
    <rPh sb="4" eb="10">
      <t>クマガヤヒガシショウガッコウ</t>
    </rPh>
    <phoneticPr fontId="19"/>
  </si>
  <si>
    <t>熊谷市教育委員会</t>
    <rPh sb="0" eb="8">
      <t>クマガヤシキョウイクイインカイ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</si>
</sst>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color indexed="81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color indexed="81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  <scheme val="minor"/>
    </font>
    <font>
      <sz val="12"/>
      <color theme="0" tint="-0.14999847407452621"/>
      <name val="ＭＳ Ｐ明朝"/>
      <family val="1"/>
      <charset val="128"/>
    </font>
    <font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indexed="81"/>
      <name val="MS P 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2"/>
      <color indexed="9"/>
      <name val="MS P 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sz val="20"/>
      <color theme="1"/>
      <name val="ＭＳ 明朝"/>
      <family val="1"/>
      <charset val="128"/>
    </font>
    <font>
      <b/>
      <sz val="11"/>
      <color indexed="9"/>
      <name val="ＭＳ Ｐゴシック"/>
      <family val="3"/>
      <charset val="128"/>
    </font>
    <font>
      <u/>
      <sz val="12"/>
      <color theme="1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8"/>
      <color theme="0"/>
      <name val="ＭＳ Ｐ明朝"/>
      <family val="1"/>
      <charset val="128"/>
    </font>
    <font>
      <strike/>
      <sz val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9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49" fontId="10" fillId="0" borderId="15" xfId="1" applyNumberFormat="1" applyFont="1" applyBorder="1" applyAlignment="1">
      <alignment horizontal="center" vertical="center" shrinkToFit="1"/>
    </xf>
    <xf numFmtId="49" fontId="11" fillId="0" borderId="15" xfId="0" applyNumberFormat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shrinkToFit="1"/>
    </xf>
    <xf numFmtId="0" fontId="13" fillId="0" borderId="15" xfId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0" fontId="14" fillId="0" borderId="0" xfId="0" applyFont="1" applyAlignment="1">
      <alignment horizontal="justify" vertical="center"/>
    </xf>
    <xf numFmtId="0" fontId="15" fillId="0" borderId="0" xfId="0" applyFont="1">
      <alignment vertical="center"/>
    </xf>
    <xf numFmtId="0" fontId="8" fillId="3" borderId="14" xfId="0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14" fontId="24" fillId="0" borderId="0" xfId="0" applyNumberFormat="1" applyFont="1">
      <alignment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14" fillId="3" borderId="0" xfId="0" applyFont="1" applyFill="1" applyAlignment="1">
      <alignment horizontal="justify" vertical="center"/>
    </xf>
    <xf numFmtId="0" fontId="6" fillId="0" borderId="8" xfId="0" applyFont="1" applyBorder="1">
      <alignment vertical="center"/>
    </xf>
    <xf numFmtId="0" fontId="27" fillId="0" borderId="0" xfId="0" applyFont="1">
      <alignment vertical="center"/>
    </xf>
    <xf numFmtId="0" fontId="7" fillId="0" borderId="0" xfId="0" applyFont="1">
      <alignment vertical="center"/>
    </xf>
    <xf numFmtId="0" fontId="7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7" fillId="3" borderId="8" xfId="0" applyFont="1" applyFill="1" applyBorder="1">
      <alignment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textRotation="255"/>
    </xf>
    <xf numFmtId="0" fontId="7" fillId="0" borderId="0" xfId="0" applyFont="1" applyAlignment="1">
      <alignment horizontal="left" vertical="top"/>
    </xf>
    <xf numFmtId="0" fontId="7" fillId="4" borderId="1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14" fontId="26" fillId="0" borderId="0" xfId="0" applyNumberFormat="1" applyFont="1">
      <alignment vertical="center"/>
    </xf>
    <xf numFmtId="0" fontId="2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8" fillId="0" borderId="0" xfId="0" applyFont="1" applyAlignment="1">
      <alignment horizontal="right" vertical="center" readingOrder="1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9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17" fillId="3" borderId="3" xfId="0" applyFont="1" applyFill="1" applyBorder="1" applyAlignment="1" applyProtection="1">
      <alignment horizontal="center" vertical="center"/>
      <protection locked="0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17" fillId="3" borderId="7" xfId="0" applyFont="1" applyFill="1" applyBorder="1" applyAlignment="1" applyProtection="1">
      <alignment horizontal="center" vertical="center"/>
      <protection locked="0"/>
    </xf>
    <xf numFmtId="0" fontId="17" fillId="3" borderId="8" xfId="0" applyFont="1" applyFill="1" applyBorder="1" applyAlignment="1" applyProtection="1">
      <alignment horizontal="center" vertical="center"/>
      <protection locked="0"/>
    </xf>
    <xf numFmtId="0" fontId="17" fillId="3" borderId="9" xfId="0" applyFont="1" applyFill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center"/>
    </xf>
    <xf numFmtId="49" fontId="7" fillId="3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vertical="center" textRotation="255"/>
    </xf>
    <xf numFmtId="0" fontId="5" fillId="0" borderId="4" xfId="0" applyFont="1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0" fontId="5" fillId="0" borderId="6" xfId="0" applyFont="1" applyBorder="1" applyAlignment="1">
      <alignment vertical="center" textRotation="255"/>
    </xf>
    <xf numFmtId="0" fontId="5" fillId="0" borderId="8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3" borderId="14" xfId="0" applyFont="1" applyFill="1" applyBorder="1" applyAlignment="1" applyProtection="1">
      <alignment horizontal="left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20" xfId="0" applyFont="1" applyFill="1" applyBorder="1" applyAlignment="1" applyProtection="1">
      <alignment horizontal="left" vertical="center"/>
      <protection locked="0"/>
    </xf>
    <xf numFmtId="0" fontId="5" fillId="0" borderId="14" xfId="0" applyFont="1" applyBorder="1" applyAlignment="1">
      <alignment horizontal="center" vertical="center" wrapText="1"/>
    </xf>
    <xf numFmtId="0" fontId="17" fillId="3" borderId="14" xfId="0" applyFont="1" applyFill="1" applyBorder="1" applyAlignment="1" applyProtection="1">
      <alignment horizontal="center" vertical="center"/>
      <protection locked="0"/>
    </xf>
    <xf numFmtId="0" fontId="17" fillId="3" borderId="10" xfId="0" applyFont="1" applyFill="1" applyBorder="1" applyAlignment="1" applyProtection="1">
      <alignment horizontal="center" vertical="center"/>
      <protection locked="0"/>
    </xf>
    <xf numFmtId="0" fontId="17" fillId="3" borderId="20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7" fillId="3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2" fillId="3" borderId="3" xfId="0" applyFont="1" applyFill="1" applyBorder="1" applyAlignment="1" applyProtection="1">
      <alignment horizontal="center" vertical="center"/>
      <protection locked="0"/>
    </xf>
    <xf numFmtId="0" fontId="32" fillId="3" borderId="4" xfId="0" applyFont="1" applyFill="1" applyBorder="1" applyAlignment="1" applyProtection="1">
      <alignment horizontal="center" vertical="center"/>
      <protection locked="0"/>
    </xf>
    <xf numFmtId="0" fontId="32" fillId="3" borderId="5" xfId="0" applyFont="1" applyFill="1" applyBorder="1" applyAlignment="1" applyProtection="1">
      <alignment horizontal="center" vertical="center"/>
      <protection locked="0"/>
    </xf>
    <xf numFmtId="0" fontId="32" fillId="3" borderId="0" xfId="0" applyFont="1" applyFill="1" applyAlignment="1" applyProtection="1">
      <alignment horizontal="center" vertical="center"/>
      <protection locked="0"/>
    </xf>
    <xf numFmtId="0" fontId="32" fillId="3" borderId="6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10" fillId="0" borderId="8" xfId="0" applyFont="1" applyBorder="1" applyAlignment="1">
      <alignment horizontal="center" vertical="center"/>
    </xf>
    <xf numFmtId="0" fontId="32" fillId="3" borderId="3" xfId="0" applyFont="1" applyFill="1" applyBorder="1" applyAlignment="1" applyProtection="1">
      <alignment vertical="center" wrapText="1"/>
      <protection locked="0"/>
    </xf>
    <xf numFmtId="0" fontId="32" fillId="3" borderId="4" xfId="0" applyFont="1" applyFill="1" applyBorder="1" applyAlignment="1" applyProtection="1">
      <alignment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32" fillId="3" borderId="0" xfId="0" applyFont="1" applyFill="1" applyAlignment="1" applyProtection="1">
      <alignment vertical="center" wrapText="1"/>
      <protection locked="0"/>
    </xf>
    <xf numFmtId="0" fontId="32" fillId="3" borderId="6" xfId="0" applyFont="1" applyFill="1" applyBorder="1" applyAlignment="1" applyProtection="1">
      <alignment vertical="center" wrapText="1"/>
      <protection locked="0"/>
    </xf>
    <xf numFmtId="0" fontId="32" fillId="3" borderId="5" xfId="0" applyFont="1" applyFill="1" applyBorder="1" applyAlignment="1" applyProtection="1">
      <alignment vertical="center" wrapText="1"/>
      <protection locked="0"/>
    </xf>
    <xf numFmtId="0" fontId="32" fillId="3" borderId="7" xfId="0" applyFont="1" applyFill="1" applyBorder="1" applyAlignment="1" applyProtection="1">
      <alignment vertical="center" wrapText="1"/>
      <protection locked="0"/>
    </xf>
    <xf numFmtId="0" fontId="32" fillId="3" borderId="8" xfId="0" applyFont="1" applyFill="1" applyBorder="1" applyAlignment="1" applyProtection="1">
      <alignment vertical="center" wrapText="1"/>
      <protection locked="0"/>
    </xf>
    <xf numFmtId="0" fontId="32" fillId="3" borderId="9" xfId="0" applyFont="1" applyFill="1" applyBorder="1" applyAlignment="1" applyProtection="1">
      <alignment vertical="center" wrapText="1"/>
      <protection locked="0"/>
    </xf>
    <xf numFmtId="0" fontId="25" fillId="2" borderId="0" xfId="0" applyFont="1" applyFill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5" fillId="3" borderId="15" xfId="0" applyFont="1" applyFill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20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6" xfId="0" applyFont="1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9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7" fillId="3" borderId="24" xfId="0" applyFont="1" applyFill="1" applyBorder="1" applyAlignment="1" applyProtection="1">
      <alignment horizontal="center" vertical="center"/>
      <protection locked="0"/>
    </xf>
    <xf numFmtId="0" fontId="7" fillId="3" borderId="25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center" vertical="center"/>
    </xf>
    <xf numFmtId="0" fontId="9" fillId="4" borderId="26" xfId="0" applyFont="1" applyFill="1" applyBorder="1" applyAlignment="1" applyProtection="1">
      <alignment horizontal="center" vertical="center"/>
      <protection locked="0"/>
    </xf>
    <xf numFmtId="0" fontId="33" fillId="4" borderId="26" xfId="0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0" xfId="0" applyFont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10" fillId="3" borderId="10" xfId="0" applyFont="1" applyFill="1" applyBorder="1" applyProtection="1">
      <alignment vertical="center"/>
      <protection locked="0"/>
    </xf>
    <xf numFmtId="0" fontId="10" fillId="3" borderId="20" xfId="0" applyFont="1" applyFill="1" applyBorder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31" fillId="0" borderId="3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1" fillId="0" borderId="7" xfId="0" applyFont="1" applyBorder="1" applyAlignment="1" applyProtection="1">
      <alignment horizontal="center" vertical="center"/>
      <protection locked="0"/>
    </xf>
    <xf numFmtId="0" fontId="31" fillId="0" borderId="8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32" fillId="0" borderId="19" xfId="0" applyFont="1" applyBorder="1" applyAlignment="1" applyProtection="1">
      <alignment horizontal="center" vertical="center"/>
      <protection locked="0"/>
    </xf>
    <xf numFmtId="0" fontId="32" fillId="0" borderId="8" xfId="0" applyFont="1" applyBorder="1" applyAlignment="1" applyProtection="1">
      <alignment horizontal="center" vertical="center"/>
      <protection locked="0"/>
    </xf>
    <xf numFmtId="0" fontId="32" fillId="0" borderId="9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9" fillId="2" borderId="26" xfId="0" applyFont="1" applyFill="1" applyBorder="1" applyAlignment="1" applyProtection="1">
      <alignment horizontal="center" vertical="center"/>
      <protection locked="0"/>
    </xf>
    <xf numFmtId="0" fontId="33" fillId="2" borderId="26" xfId="0" applyFont="1" applyFill="1" applyBorder="1" applyAlignment="1" applyProtection="1">
      <alignment horizontal="center" vertical="center"/>
      <protection locked="0"/>
    </xf>
    <xf numFmtId="0" fontId="9" fillId="3" borderId="26" xfId="0" applyFont="1" applyFill="1" applyBorder="1" applyAlignment="1" applyProtection="1">
      <alignment horizontal="center" vertical="center"/>
      <protection locked="0"/>
    </xf>
    <xf numFmtId="0" fontId="33" fillId="3" borderId="26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94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>
          <bgColor rgb="FFFFFF99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>
          <bgColor rgb="FFFFFF99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123826</xdr:colOff>
      <xdr:row>42</xdr:row>
      <xdr:rowOff>49530</xdr:rowOff>
    </xdr:from>
    <xdr:to>
      <xdr:col>1</xdr:col>
      <xdr:colOff>168613</xdr:colOff>
      <xdr:row>44</xdr:row>
      <xdr:rowOff>171450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CE9A0837-CF5D-4601-8E88-E5202AAEE30D}"/>
            </a:ext>
          </a:extLst>
        </xdr:cNvPr>
        <xdr:cNvSpPr/>
      </xdr:nvSpPr>
      <xdr:spPr>
        <a:xfrm>
          <a:off x="377826" y="11771630"/>
          <a:ext cx="47962" cy="63944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9525</xdr:colOff>
      <xdr:row>42</xdr:row>
      <xdr:rowOff>49530</xdr:rowOff>
    </xdr:from>
    <xdr:to>
      <xdr:col>4</xdr:col>
      <xdr:colOff>48713</xdr:colOff>
      <xdr:row>44</xdr:row>
      <xdr:rowOff>180998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E48B51F-F7AC-4DE3-AB49-A8EAE12FC462}"/>
            </a:ext>
          </a:extLst>
        </xdr:cNvPr>
        <xdr:cNvSpPr/>
      </xdr:nvSpPr>
      <xdr:spPr>
        <a:xfrm>
          <a:off x="806450" y="11771630"/>
          <a:ext cx="39188" cy="645818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43177</xdr:colOff>
      <xdr:row>46</xdr:row>
      <xdr:rowOff>31750</xdr:rowOff>
    </xdr:from>
    <xdr:to>
      <xdr:col>4</xdr:col>
      <xdr:colOff>126068</xdr:colOff>
      <xdr:row>49</xdr:row>
      <xdr:rowOff>9525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8DEF63A2-B1B5-4D9B-A6B8-EE9265C054BD}"/>
            </a:ext>
          </a:extLst>
        </xdr:cNvPr>
        <xdr:cNvSpPr/>
      </xdr:nvSpPr>
      <xdr:spPr>
        <a:xfrm flipH="1">
          <a:off x="846452" y="12753975"/>
          <a:ext cx="76541" cy="6635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91439</xdr:colOff>
      <xdr:row>46</xdr:row>
      <xdr:rowOff>31749</xdr:rowOff>
    </xdr:from>
    <xdr:to>
      <xdr:col>2</xdr:col>
      <xdr:colOff>47431</xdr:colOff>
      <xdr:row>49</xdr:row>
      <xdr:rowOff>8338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6B79604B-D47B-4132-9231-A551A59D4660}"/>
            </a:ext>
          </a:extLst>
        </xdr:cNvPr>
        <xdr:cNvSpPr/>
      </xdr:nvSpPr>
      <xdr:spPr>
        <a:xfrm>
          <a:off x="345439" y="12753974"/>
          <a:ext cx="143317" cy="66873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45</xdr:col>
      <xdr:colOff>46990</xdr:colOff>
      <xdr:row>0</xdr:row>
      <xdr:rowOff>15241</xdr:rowOff>
    </xdr:from>
    <xdr:to>
      <xdr:col>66</xdr:col>
      <xdr:colOff>304800</xdr:colOff>
      <xdr:row>5</xdr:row>
      <xdr:rowOff>63500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96569128-53D3-47D4-AD54-003B144F54E9}"/>
            </a:ext>
          </a:extLst>
        </xdr:cNvPr>
        <xdr:cNvSpPr txBox="1">
          <a:spLocks noChangeArrowheads="1"/>
        </xdr:cNvSpPr>
      </xdr:nvSpPr>
      <xdr:spPr bwMode="auto">
        <a:xfrm>
          <a:off x="8270240" y="12066"/>
          <a:ext cx="5855335" cy="1388109"/>
        </a:xfrm>
        <a:prstGeom prst="rect">
          <a:avLst/>
        </a:prstGeom>
        <a:solidFill>
          <a:schemeClr val="tx1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作成にあたって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　①黄色セルに入力やプルダウンでの選択を行ってください。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　②黄色セルがなくなったことを確認し提出してください。</a:t>
          </a:r>
          <a:endParaRPr lang="en-US" altLang="ja-JP" sz="1400" b="1" i="0" u="none" strike="noStrike" baseline="0">
            <a:solidFill>
              <a:schemeClr val="bg1"/>
            </a:solidFill>
            <a:latin typeface="ＭＳ Ｐ明朝" panose="02020600040205080304" pitchFamily="18" charset="-128"/>
            <a:ea typeface="ＭＳ Ｐ明朝" panose="02020600040205080304" pitchFamily="18" charset="-128"/>
            <a:cs typeface="Times New Roman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　③空欄にする場合は、スペースを入力してください。</a:t>
          </a:r>
        </a:p>
      </xdr:txBody>
    </xdr:sp>
    <xdr:clientData/>
  </xdr:twoCellAnchor>
  <xdr:twoCellAnchor>
    <xdr:from>
      <xdr:col>4</xdr:col>
      <xdr:colOff>43177</xdr:colOff>
      <xdr:row>46</xdr:row>
      <xdr:rowOff>31750</xdr:rowOff>
    </xdr:from>
    <xdr:to>
      <xdr:col>4</xdr:col>
      <xdr:colOff>126068</xdr:colOff>
      <xdr:row>49</xdr:row>
      <xdr:rowOff>9525</xdr:rowOff>
    </xdr:to>
    <xdr:sp macro="" textlink="">
      <xdr:nvSpPr>
        <xdr:cNvPr id="7" name="左大かっこ 6">
          <a:extLst>
            <a:ext uri="{FF2B5EF4-FFF2-40B4-BE49-F238E27FC236}">
              <a16:creationId xmlns:a16="http://schemas.microsoft.com/office/drawing/2014/main" id="{3D726237-205B-4A31-B8C6-8FC7AC14C526}"/>
            </a:ext>
          </a:extLst>
        </xdr:cNvPr>
        <xdr:cNvSpPr/>
      </xdr:nvSpPr>
      <xdr:spPr>
        <a:xfrm flipH="1">
          <a:off x="846452" y="12753975"/>
          <a:ext cx="76541" cy="6635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91439</xdr:colOff>
      <xdr:row>46</xdr:row>
      <xdr:rowOff>31749</xdr:rowOff>
    </xdr:from>
    <xdr:to>
      <xdr:col>2</xdr:col>
      <xdr:colOff>47431</xdr:colOff>
      <xdr:row>49</xdr:row>
      <xdr:rowOff>8338</xdr:rowOff>
    </xdr:to>
    <xdr:sp macro="" textlink="">
      <xdr:nvSpPr>
        <xdr:cNvPr id="8" name="左大かっこ 7">
          <a:extLst>
            <a:ext uri="{FF2B5EF4-FFF2-40B4-BE49-F238E27FC236}">
              <a16:creationId xmlns:a16="http://schemas.microsoft.com/office/drawing/2014/main" id="{6D3DCF95-7F86-4B06-A4D1-175E071979A6}"/>
            </a:ext>
          </a:extLst>
        </xdr:cNvPr>
        <xdr:cNvSpPr/>
      </xdr:nvSpPr>
      <xdr:spPr>
        <a:xfrm>
          <a:off x="345439" y="12753974"/>
          <a:ext cx="143317" cy="66873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43177</xdr:colOff>
      <xdr:row>46</xdr:row>
      <xdr:rowOff>31750</xdr:rowOff>
    </xdr:from>
    <xdr:to>
      <xdr:col>4</xdr:col>
      <xdr:colOff>126068</xdr:colOff>
      <xdr:row>49</xdr:row>
      <xdr:rowOff>9525</xdr:rowOff>
    </xdr:to>
    <xdr:sp macro="" textlink="">
      <xdr:nvSpPr>
        <xdr:cNvPr id="9" name="左大かっこ 8">
          <a:extLst>
            <a:ext uri="{FF2B5EF4-FFF2-40B4-BE49-F238E27FC236}">
              <a16:creationId xmlns:a16="http://schemas.microsoft.com/office/drawing/2014/main" id="{D9D79428-C2FC-4B09-A3ED-03FE0F38C90C}"/>
            </a:ext>
          </a:extLst>
        </xdr:cNvPr>
        <xdr:cNvSpPr/>
      </xdr:nvSpPr>
      <xdr:spPr>
        <a:xfrm flipH="1">
          <a:off x="846452" y="12753975"/>
          <a:ext cx="76541" cy="6635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91439</xdr:colOff>
      <xdr:row>46</xdr:row>
      <xdr:rowOff>31749</xdr:rowOff>
    </xdr:from>
    <xdr:to>
      <xdr:col>2</xdr:col>
      <xdr:colOff>47431</xdr:colOff>
      <xdr:row>49</xdr:row>
      <xdr:rowOff>8338</xdr:rowOff>
    </xdr:to>
    <xdr:sp macro="" textlink="">
      <xdr:nvSpPr>
        <xdr:cNvPr id="10" name="左大かっこ 9">
          <a:extLst>
            <a:ext uri="{FF2B5EF4-FFF2-40B4-BE49-F238E27FC236}">
              <a16:creationId xmlns:a16="http://schemas.microsoft.com/office/drawing/2014/main" id="{13163ED1-6D4B-4EC8-BFC6-9D23D5E9E6A5}"/>
            </a:ext>
          </a:extLst>
        </xdr:cNvPr>
        <xdr:cNvSpPr/>
      </xdr:nvSpPr>
      <xdr:spPr>
        <a:xfrm>
          <a:off x="345439" y="12753974"/>
          <a:ext cx="143317" cy="66873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123826</xdr:colOff>
      <xdr:row>42</xdr:row>
      <xdr:rowOff>49530</xdr:rowOff>
    </xdr:from>
    <xdr:to>
      <xdr:col>1</xdr:col>
      <xdr:colOff>168613</xdr:colOff>
      <xdr:row>44</xdr:row>
      <xdr:rowOff>171450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00051" y="11574780"/>
          <a:ext cx="44787" cy="61722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9525</xdr:colOff>
      <xdr:row>42</xdr:row>
      <xdr:rowOff>49530</xdr:rowOff>
    </xdr:from>
    <xdr:to>
      <xdr:col>4</xdr:col>
      <xdr:colOff>48713</xdr:colOff>
      <xdr:row>44</xdr:row>
      <xdr:rowOff>180998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85825" y="11574780"/>
          <a:ext cx="39188" cy="626768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43177</xdr:colOff>
      <xdr:row>46</xdr:row>
      <xdr:rowOff>31750</xdr:rowOff>
    </xdr:from>
    <xdr:to>
      <xdr:col>4</xdr:col>
      <xdr:colOff>126068</xdr:colOff>
      <xdr:row>49</xdr:row>
      <xdr:rowOff>9525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flipH="1">
          <a:off x="919477" y="12528550"/>
          <a:ext cx="82891" cy="6635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91439</xdr:colOff>
      <xdr:row>46</xdr:row>
      <xdr:rowOff>31749</xdr:rowOff>
    </xdr:from>
    <xdr:to>
      <xdr:col>2</xdr:col>
      <xdr:colOff>47431</xdr:colOff>
      <xdr:row>49</xdr:row>
      <xdr:rowOff>8338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67664" y="12528549"/>
          <a:ext cx="156017" cy="66238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45</xdr:col>
      <xdr:colOff>46990</xdr:colOff>
      <xdr:row>0</xdr:row>
      <xdr:rowOff>15241</xdr:rowOff>
    </xdr:from>
    <xdr:to>
      <xdr:col>66</xdr:col>
      <xdr:colOff>304800</xdr:colOff>
      <xdr:row>5</xdr:row>
      <xdr:rowOff>63500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124315" y="15241"/>
          <a:ext cx="6410960" cy="1362709"/>
        </a:xfrm>
        <a:prstGeom prst="rect">
          <a:avLst/>
        </a:prstGeom>
        <a:solidFill>
          <a:schemeClr val="tx1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作成にあたって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　①黄色セルに入力やプルダウンでの選択を行ってください。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　②黄色セルがなくなったことを確認し提出してください。</a:t>
          </a:r>
          <a:endParaRPr lang="en-US" altLang="ja-JP" sz="1400" b="1" i="0" u="none" strike="noStrike" baseline="0">
            <a:solidFill>
              <a:schemeClr val="bg1"/>
            </a:solidFill>
            <a:latin typeface="ＭＳ Ｐ明朝" panose="02020600040205080304" pitchFamily="18" charset="-128"/>
            <a:ea typeface="ＭＳ Ｐ明朝" panose="02020600040205080304" pitchFamily="18" charset="-128"/>
            <a:cs typeface="Times New Roman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Times New Roman"/>
            </a:rPr>
            <a:t>　③空欄にする場合は、スペースを入力してください。</a:t>
          </a:r>
        </a:p>
      </xdr:txBody>
    </xdr:sp>
    <xdr:clientData/>
  </xdr:twoCellAnchor>
  <xdr:twoCellAnchor>
    <xdr:from>
      <xdr:col>4</xdr:col>
      <xdr:colOff>43177</xdr:colOff>
      <xdr:row>46</xdr:row>
      <xdr:rowOff>31750</xdr:rowOff>
    </xdr:from>
    <xdr:to>
      <xdr:col>4</xdr:col>
      <xdr:colOff>126068</xdr:colOff>
      <xdr:row>49</xdr:row>
      <xdr:rowOff>9525</xdr:rowOff>
    </xdr:to>
    <xdr:sp macro="" textlink="">
      <xdr:nvSpPr>
        <xdr:cNvPr id="7" name="左大かっこ 6">
          <a:extLst>
            <a:ext uri="{FF2B5EF4-FFF2-40B4-BE49-F238E27FC236}">
              <a16:creationId xmlns:a16="http://schemas.microsoft.com/office/drawing/2014/main" id="{307ED92D-23BE-49B2-A85A-8D4D4381D5C1}"/>
            </a:ext>
          </a:extLst>
        </xdr:cNvPr>
        <xdr:cNvSpPr/>
      </xdr:nvSpPr>
      <xdr:spPr>
        <a:xfrm flipH="1">
          <a:off x="919477" y="12528550"/>
          <a:ext cx="82891" cy="6635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91439</xdr:colOff>
      <xdr:row>46</xdr:row>
      <xdr:rowOff>31749</xdr:rowOff>
    </xdr:from>
    <xdr:to>
      <xdr:col>2</xdr:col>
      <xdr:colOff>47431</xdr:colOff>
      <xdr:row>49</xdr:row>
      <xdr:rowOff>8338</xdr:rowOff>
    </xdr:to>
    <xdr:sp macro="" textlink="">
      <xdr:nvSpPr>
        <xdr:cNvPr id="8" name="左大かっこ 7">
          <a:extLst>
            <a:ext uri="{FF2B5EF4-FFF2-40B4-BE49-F238E27FC236}">
              <a16:creationId xmlns:a16="http://schemas.microsoft.com/office/drawing/2014/main" id="{86D6C74F-AED0-46A8-8C35-55C2630667A4}"/>
            </a:ext>
          </a:extLst>
        </xdr:cNvPr>
        <xdr:cNvSpPr/>
      </xdr:nvSpPr>
      <xdr:spPr>
        <a:xfrm>
          <a:off x="367664" y="12528549"/>
          <a:ext cx="156017" cy="66238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43177</xdr:colOff>
      <xdr:row>46</xdr:row>
      <xdr:rowOff>31750</xdr:rowOff>
    </xdr:from>
    <xdr:to>
      <xdr:col>4</xdr:col>
      <xdr:colOff>126068</xdr:colOff>
      <xdr:row>49</xdr:row>
      <xdr:rowOff>9525</xdr:rowOff>
    </xdr:to>
    <xdr:sp macro="" textlink="">
      <xdr:nvSpPr>
        <xdr:cNvPr id="9" name="左大かっこ 8">
          <a:extLst>
            <a:ext uri="{FF2B5EF4-FFF2-40B4-BE49-F238E27FC236}">
              <a16:creationId xmlns:a16="http://schemas.microsoft.com/office/drawing/2014/main" id="{39F7A1DC-CD35-4EF5-A7A4-BC9660FB0C25}"/>
            </a:ext>
          </a:extLst>
        </xdr:cNvPr>
        <xdr:cNvSpPr/>
      </xdr:nvSpPr>
      <xdr:spPr>
        <a:xfrm flipH="1">
          <a:off x="919477" y="12528550"/>
          <a:ext cx="82891" cy="6635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91439</xdr:colOff>
      <xdr:row>46</xdr:row>
      <xdr:rowOff>31749</xdr:rowOff>
    </xdr:from>
    <xdr:to>
      <xdr:col>2</xdr:col>
      <xdr:colOff>47431</xdr:colOff>
      <xdr:row>49</xdr:row>
      <xdr:rowOff>8338</xdr:rowOff>
    </xdr:to>
    <xdr:sp macro="" textlink="">
      <xdr:nvSpPr>
        <xdr:cNvPr id="10" name="左大かっこ 9">
          <a:extLst>
            <a:ext uri="{FF2B5EF4-FFF2-40B4-BE49-F238E27FC236}">
              <a16:creationId xmlns:a16="http://schemas.microsoft.com/office/drawing/2014/main" id="{D471CF35-74E8-4675-A182-7FE90333EA5A}"/>
            </a:ext>
          </a:extLst>
        </xdr:cNvPr>
        <xdr:cNvSpPr/>
      </xdr:nvSpPr>
      <xdr:spPr>
        <a:xfrm>
          <a:off x="367664" y="12528549"/>
          <a:ext cx="156017" cy="66238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18</xdr:col>
      <xdr:colOff>68036</xdr:colOff>
      <xdr:row>50</xdr:row>
      <xdr:rowOff>81643</xdr:rowOff>
    </xdr:from>
    <xdr:to>
      <xdr:col>30</xdr:col>
      <xdr:colOff>149679</xdr:colOff>
      <xdr:row>51</xdr:row>
      <xdr:rowOff>217716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23D22A88-AA60-494B-8F2E-72CAF234372E}"/>
            </a:ext>
          </a:extLst>
        </xdr:cNvPr>
        <xdr:cNvCxnSpPr/>
      </xdr:nvCxnSpPr>
      <xdr:spPr>
        <a:xfrm flipV="1">
          <a:off x="3810000" y="13416643"/>
          <a:ext cx="2530929" cy="3673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24</xdr:col>
      <xdr:colOff>136073</xdr:colOff>
      <xdr:row>51</xdr:row>
      <xdr:rowOff>13608</xdr:rowOff>
    </xdr:from>
    <xdr:ext cx="1010661" cy="27571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491A8EE-20A9-413A-AAE7-1FDF89DC2456}"/>
            </a:ext>
          </a:extLst>
        </xdr:cNvPr>
        <xdr:cNvSpPr txBox="1"/>
      </xdr:nvSpPr>
      <xdr:spPr>
        <a:xfrm>
          <a:off x="5102680" y="13579929"/>
          <a:ext cx="1010661" cy="27571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学校名を記入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7441-C5D2-4D1E-8E61-471F7DCD51E5}">
  <sheetPr>
    <tabColor rgb="FF00B0F0"/>
  </sheetPr>
  <dimension ref="A1:CF1034"/>
  <sheetViews>
    <sheetView tabSelected="1" view="pageBreakPreview" zoomScaleNormal="100" zoomScaleSheetLayoutView="100" workbookViewId="0">
      <selection activeCell="W13" sqref="W13:X13"/>
    </sheetView>
  </sheetViews>
  <sheetFormatPr defaultColWidth="9" defaultRowHeight="13.5"/>
  <cols>
    <col min="1" max="1" width="3.625" customWidth="1"/>
    <col min="2" max="62" width="2.625" customWidth="1"/>
    <col min="63" max="65" width="9" customWidth="1"/>
    <col min="66" max="68" width="9.125" bestFit="1" customWidth="1"/>
    <col min="69" max="69" width="11" bestFit="1" customWidth="1"/>
    <col min="70" max="70" width="9.125" bestFit="1" customWidth="1"/>
    <col min="73" max="73" width="9.125" bestFit="1" customWidth="1"/>
    <col min="78" max="79" width="9.125" bestFit="1" customWidth="1"/>
    <col min="83" max="83" width="25.125" style="40" customWidth="1"/>
    <col min="84" max="84" width="10.125" style="40" customWidth="1"/>
  </cols>
  <sheetData>
    <row r="1" spans="1:84" ht="20.100000000000001" customHeight="1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  <c r="J1" s="1"/>
      <c r="K1" s="1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1"/>
      <c r="CE1" s="40" t="s">
        <v>366</v>
      </c>
      <c r="CF1" s="40" t="s">
        <v>638</v>
      </c>
    </row>
    <row r="2" spans="1:84" ht="27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5" t="s">
        <v>2</v>
      </c>
      <c r="P2" s="66"/>
      <c r="Q2" s="66"/>
      <c r="R2" s="67"/>
      <c r="S2" s="68" t="str">
        <f>G8</f>
        <v>熊谷市立熊谷東小学校</v>
      </c>
      <c r="T2" s="69"/>
      <c r="U2" s="69"/>
      <c r="V2" s="69"/>
      <c r="W2" s="69"/>
      <c r="X2" s="69"/>
      <c r="Y2" s="69"/>
      <c r="Z2" s="69"/>
      <c r="AA2" s="69"/>
      <c r="AB2" s="69"/>
      <c r="AC2" s="70"/>
      <c r="AD2" s="65" t="s">
        <v>15</v>
      </c>
      <c r="AE2" s="66"/>
      <c r="AF2" s="66"/>
      <c r="AG2" s="67"/>
      <c r="AH2" s="71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3"/>
      <c r="CE2" s="40" t="s">
        <v>367</v>
      </c>
      <c r="CF2" s="40" t="s">
        <v>639</v>
      </c>
    </row>
    <row r="3" spans="1:84" ht="27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65" t="s">
        <v>3</v>
      </c>
      <c r="P3" s="66"/>
      <c r="Q3" s="66"/>
      <c r="R3" s="67"/>
      <c r="S3" s="74" t="str">
        <f>IF(S2="","",VLOOKUP(S2,CE1:CF1061,2,FALSE))</f>
        <v>46A00</v>
      </c>
      <c r="T3" s="75"/>
      <c r="U3" s="75"/>
      <c r="V3" s="75"/>
      <c r="W3" s="75"/>
      <c r="X3" s="75"/>
      <c r="Y3" s="75"/>
      <c r="Z3" s="75"/>
      <c r="AA3" s="75"/>
      <c r="AB3" s="75"/>
      <c r="AC3" s="76"/>
      <c r="AD3" s="65" t="s">
        <v>48</v>
      </c>
      <c r="AE3" s="66"/>
      <c r="AF3" s="66"/>
      <c r="AG3" s="67"/>
      <c r="AH3" s="77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9"/>
      <c r="CE3" s="40" t="s">
        <v>368</v>
      </c>
      <c r="CF3" s="40" t="s">
        <v>640</v>
      </c>
    </row>
    <row r="4" spans="1:84" ht="9.9499999999999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CE4" s="40" t="s">
        <v>369</v>
      </c>
      <c r="CF4" s="40" t="s">
        <v>65</v>
      </c>
    </row>
    <row r="5" spans="1:84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02" t="s">
        <v>532</v>
      </c>
      <c r="AE5" s="102"/>
      <c r="AF5" s="103">
        <v>8</v>
      </c>
      <c r="AG5" s="103"/>
      <c r="AH5" s="80" t="s">
        <v>53</v>
      </c>
      <c r="AI5" s="80"/>
      <c r="AJ5" s="104">
        <v>10</v>
      </c>
      <c r="AK5" s="104"/>
      <c r="AL5" s="80" t="s">
        <v>54</v>
      </c>
      <c r="AM5" s="80"/>
      <c r="AN5" s="104"/>
      <c r="AO5" s="104"/>
      <c r="AP5" s="80" t="s">
        <v>55</v>
      </c>
      <c r="AQ5" s="80"/>
      <c r="AR5" s="81"/>
      <c r="AS5" s="1"/>
      <c r="BP5" s="36">
        <f>AF5+2018</f>
        <v>2026</v>
      </c>
      <c r="BQ5" s="36">
        <f>IF(AJ5&gt;=4,1,0)</f>
        <v>1</v>
      </c>
      <c r="BR5" s="36">
        <f>BP5+BQ5</f>
        <v>2027</v>
      </c>
      <c r="BS5" s="36" t="str">
        <f>BR5&amp;"/"&amp;4&amp;"/"&amp;1</f>
        <v>2027/4/1</v>
      </c>
      <c r="BT5" s="40"/>
      <c r="CE5" s="40" t="s">
        <v>370</v>
      </c>
      <c r="CF5" s="40" t="s">
        <v>66</v>
      </c>
    </row>
    <row r="6" spans="1:84" ht="9.9499999999999993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"/>
      <c r="AR6" s="1"/>
      <c r="AS6" s="1"/>
      <c r="CE6" s="40" t="s">
        <v>371</v>
      </c>
      <c r="CF6" s="40" t="s">
        <v>67</v>
      </c>
    </row>
    <row r="7" spans="1:84" ht="20.100000000000001" customHeight="1">
      <c r="A7" s="2" t="s">
        <v>4</v>
      </c>
      <c r="B7" s="65"/>
      <c r="C7" s="66"/>
      <c r="D7" s="66"/>
      <c r="E7" s="66"/>
      <c r="F7" s="66"/>
      <c r="G7" s="66"/>
      <c r="H7" s="67"/>
      <c r="J7" s="42"/>
      <c r="K7" s="42"/>
      <c r="L7" s="42" t="s">
        <v>593</v>
      </c>
      <c r="M7" s="42"/>
      <c r="N7" s="48"/>
      <c r="O7" s="82">
        <v>9</v>
      </c>
      <c r="P7" s="82"/>
      <c r="Q7" s="82"/>
      <c r="R7" s="42" t="s">
        <v>594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83" t="s">
        <v>49</v>
      </c>
      <c r="AJ7" s="83"/>
      <c r="AK7" s="83"/>
      <c r="AL7" s="83"/>
      <c r="AM7" s="83"/>
      <c r="AN7" s="83"/>
      <c r="AO7" s="83"/>
      <c r="AP7" s="83"/>
      <c r="AQ7" s="83"/>
      <c r="AR7" s="83"/>
      <c r="AS7" s="1"/>
      <c r="AW7" s="12"/>
      <c r="CE7" s="40" t="s">
        <v>372</v>
      </c>
      <c r="CF7" s="40" t="s">
        <v>68</v>
      </c>
    </row>
    <row r="8" spans="1:84" ht="20.100000000000001" customHeight="1">
      <c r="A8" s="84" t="s">
        <v>8</v>
      </c>
      <c r="B8" s="85"/>
      <c r="C8" s="85"/>
      <c r="D8" s="85"/>
      <c r="E8" s="85"/>
      <c r="F8" s="86"/>
      <c r="G8" s="87" t="s">
        <v>2570</v>
      </c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9"/>
      <c r="Z8" s="84" t="s">
        <v>13</v>
      </c>
      <c r="AA8" s="85"/>
      <c r="AB8" s="85"/>
      <c r="AC8" s="85"/>
      <c r="AD8" s="85"/>
      <c r="AE8" s="86"/>
      <c r="AF8" s="93" t="s">
        <v>2571</v>
      </c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5"/>
      <c r="CE8" s="40" t="s">
        <v>373</v>
      </c>
      <c r="CF8" s="40" t="s">
        <v>69</v>
      </c>
    </row>
    <row r="9" spans="1:84" ht="20.100000000000001" customHeight="1">
      <c r="A9" s="99" t="s">
        <v>7</v>
      </c>
      <c r="B9" s="83"/>
      <c r="C9" s="83"/>
      <c r="D9" s="83"/>
      <c r="E9" s="83"/>
      <c r="F9" s="100"/>
      <c r="G9" s="90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2"/>
      <c r="Z9" s="101" t="s">
        <v>14</v>
      </c>
      <c r="AA9" s="83"/>
      <c r="AB9" s="83"/>
      <c r="AC9" s="83"/>
      <c r="AD9" s="83"/>
      <c r="AE9" s="100"/>
      <c r="AF9" s="96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8"/>
      <c r="CE9" s="40" t="s">
        <v>374</v>
      </c>
      <c r="CF9" s="40" t="s">
        <v>70</v>
      </c>
    </row>
    <row r="10" spans="1:84" ht="20.100000000000001" customHeight="1">
      <c r="A10" s="105" t="s">
        <v>32</v>
      </c>
      <c r="B10" s="14"/>
      <c r="C10" s="108" t="s">
        <v>9</v>
      </c>
      <c r="D10" s="108"/>
      <c r="E10" s="108"/>
      <c r="F10" s="15"/>
      <c r="G10" s="16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7"/>
      <c r="AB10" s="18"/>
      <c r="AC10" s="84" t="s">
        <v>554</v>
      </c>
      <c r="AD10" s="85"/>
      <c r="AE10" s="85"/>
      <c r="AF10" s="86"/>
      <c r="AG10" s="110"/>
      <c r="AH10" s="111"/>
      <c r="AI10" s="111"/>
      <c r="AJ10" s="112"/>
      <c r="AK10" s="84" t="s">
        <v>555</v>
      </c>
      <c r="AL10" s="85"/>
      <c r="AM10" s="85"/>
      <c r="AN10" s="86"/>
      <c r="AO10" s="150"/>
      <c r="AP10" s="111"/>
      <c r="AQ10" s="111"/>
      <c r="AR10" s="111"/>
      <c r="AS10" s="112"/>
      <c r="CE10" s="40" t="s">
        <v>375</v>
      </c>
      <c r="CF10" s="40" t="s">
        <v>71</v>
      </c>
    </row>
    <row r="11" spans="1:84" ht="20.100000000000001" customHeight="1">
      <c r="A11" s="106"/>
      <c r="B11" s="151" t="s">
        <v>15</v>
      </c>
      <c r="C11" s="151"/>
      <c r="D11" s="151"/>
      <c r="E11" s="151"/>
      <c r="F11" s="152"/>
      <c r="G11" s="6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1"/>
      <c r="AB11" s="7"/>
      <c r="AC11" s="101"/>
      <c r="AD11" s="83"/>
      <c r="AE11" s="83"/>
      <c r="AF11" s="100"/>
      <c r="AG11" s="113"/>
      <c r="AH11" s="114"/>
      <c r="AI11" s="114"/>
      <c r="AJ11" s="115"/>
      <c r="AK11" s="101"/>
      <c r="AL11" s="83"/>
      <c r="AM11" s="83"/>
      <c r="AN11" s="100"/>
      <c r="AO11" s="113"/>
      <c r="AP11" s="114"/>
      <c r="AQ11" s="114"/>
      <c r="AR11" s="114"/>
      <c r="AS11" s="115"/>
      <c r="CE11" s="40" t="s">
        <v>376</v>
      </c>
      <c r="CF11" s="40" t="s">
        <v>72</v>
      </c>
    </row>
    <row r="12" spans="1:84" ht="20.100000000000001" customHeight="1">
      <c r="A12" s="106"/>
      <c r="B12" s="151" t="s">
        <v>10</v>
      </c>
      <c r="C12" s="151"/>
      <c r="D12" s="151"/>
      <c r="E12" s="151"/>
      <c r="F12" s="152"/>
      <c r="G12" s="6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1"/>
      <c r="AB12" s="7"/>
      <c r="AC12" s="154" t="s">
        <v>528</v>
      </c>
      <c r="AD12" s="155"/>
      <c r="AE12" s="155"/>
      <c r="AF12" s="156"/>
      <c r="AG12" s="11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CE12" s="40" t="s">
        <v>377</v>
      </c>
      <c r="CF12" s="40" t="s">
        <v>73</v>
      </c>
    </row>
    <row r="13" spans="1:84" ht="20.100000000000001" customHeight="1">
      <c r="A13" s="106"/>
      <c r="B13" s="83" t="s">
        <v>11</v>
      </c>
      <c r="C13" s="83"/>
      <c r="D13" s="83"/>
      <c r="E13" s="83"/>
      <c r="F13" s="100"/>
      <c r="G13" s="19"/>
      <c r="H13" s="165"/>
      <c r="I13" s="165"/>
      <c r="J13" s="117"/>
      <c r="K13" s="117"/>
      <c r="L13" s="116" t="s">
        <v>5</v>
      </c>
      <c r="M13" s="116"/>
      <c r="N13" s="117"/>
      <c r="O13" s="117"/>
      <c r="P13" s="116" t="s">
        <v>6</v>
      </c>
      <c r="Q13" s="116"/>
      <c r="R13" s="117"/>
      <c r="S13" s="117"/>
      <c r="T13" s="116" t="s">
        <v>540</v>
      </c>
      <c r="U13" s="166"/>
      <c r="V13" s="45" t="s">
        <v>602</v>
      </c>
      <c r="W13" s="116" t="e">
        <f>BR13</f>
        <v>#VALUE!</v>
      </c>
      <c r="X13" s="116"/>
      <c r="Y13" s="116" t="s">
        <v>601</v>
      </c>
      <c r="Z13" s="116"/>
      <c r="AA13" s="45" t="s">
        <v>603</v>
      </c>
      <c r="AB13" s="10"/>
      <c r="AC13" s="157"/>
      <c r="AD13" s="158"/>
      <c r="AE13" s="158"/>
      <c r="AF13" s="159"/>
      <c r="AG13" s="162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4"/>
      <c r="BM13" s="35" t="b">
        <f>IF(H13="昭和","1926",IF(H13="平成","1989",IF(H13="令和","2019")))</f>
        <v>0</v>
      </c>
      <c r="BN13" s="36">
        <f>BM13+J13-1</f>
        <v>-1</v>
      </c>
      <c r="BO13" s="36" t="str">
        <f>BN13&amp;N13&amp;R13</f>
        <v>-1</v>
      </c>
      <c r="BP13" s="36" t="str">
        <f>TEXT(BO13,"0000!/00!/00")</f>
        <v>-0000/00/01</v>
      </c>
      <c r="BQ13" s="37" t="str">
        <f>BS5</f>
        <v>2027/4/1</v>
      </c>
      <c r="BR13" s="36" t="e">
        <f>DATEDIF(BP13,BQ13,"Y")</f>
        <v>#VALUE!</v>
      </c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E13" s="40" t="s">
        <v>378</v>
      </c>
      <c r="CF13" s="40" t="s">
        <v>74</v>
      </c>
    </row>
    <row r="14" spans="1:84" ht="27.95" customHeight="1">
      <c r="A14" s="106"/>
      <c r="B14" s="118" t="s">
        <v>17</v>
      </c>
      <c r="C14" s="119"/>
      <c r="D14" s="124" t="s">
        <v>546</v>
      </c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6"/>
      <c r="P14" s="65" t="s">
        <v>16</v>
      </c>
      <c r="Q14" s="66"/>
      <c r="R14" s="66"/>
      <c r="S14" s="66"/>
      <c r="T14" s="66"/>
      <c r="U14" s="66"/>
      <c r="V14" s="66"/>
      <c r="W14" s="66"/>
      <c r="X14" s="67"/>
      <c r="Y14" s="65" t="s">
        <v>5</v>
      </c>
      <c r="Z14" s="127"/>
      <c r="AA14" s="66" t="s">
        <v>6</v>
      </c>
      <c r="AB14" s="67"/>
      <c r="AC14" s="136" t="s">
        <v>527</v>
      </c>
      <c r="AD14" s="66"/>
      <c r="AE14" s="66"/>
      <c r="AF14" s="67"/>
      <c r="AG14" s="137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9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 t="str">
        <f>IF(S14=5,"0",IF(S14=6,"0",IF(S14=7,"0",IF(S14=8,"0",IF(S14=9,"0",IF(S14=10,"0",IF(S14=11,"0",IF(S14=12,"0",IF(S14=1,"0",IF(S14=2,"0",IF(S14=3,"0","1")))))))))))</f>
        <v>1</v>
      </c>
      <c r="BY14" s="36" t="str">
        <f>IF(X14=5,"0",IF(X14=6,"0",IF(X14=7,"0",IF(X14=8,"0",IF(X14=9,"0",IF(X14=10,"0",IF(X14=11,"0",IF(X14=12,"0",IF(X14=1,"0",IF(X14=2,"0",IF(X14=3,"0","1")))))))))))</f>
        <v>1</v>
      </c>
      <c r="BZ14" s="36"/>
      <c r="CA14" s="36"/>
      <c r="CB14" s="36"/>
      <c r="CC14" s="36"/>
      <c r="CE14" s="40" t="s">
        <v>379</v>
      </c>
      <c r="CF14" s="40" t="s">
        <v>75</v>
      </c>
    </row>
    <row r="15" spans="1:84" ht="24.95" customHeight="1">
      <c r="A15" s="106"/>
      <c r="B15" s="120"/>
      <c r="C15" s="121"/>
      <c r="D15" s="128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30"/>
      <c r="P15" s="38"/>
      <c r="Q15" s="39"/>
      <c r="R15" s="21" t="s">
        <v>626</v>
      </c>
      <c r="S15" s="39"/>
      <c r="T15" s="20" t="s">
        <v>627</v>
      </c>
      <c r="U15" s="39"/>
      <c r="V15" s="39"/>
      <c r="W15" s="21" t="s">
        <v>626</v>
      </c>
      <c r="X15" s="39"/>
      <c r="Y15" s="131">
        <f>BR15-BO15+BZ15</f>
        <v>0</v>
      </c>
      <c r="Z15" s="132"/>
      <c r="AA15" s="140">
        <f>BV15</f>
        <v>0</v>
      </c>
      <c r="AB15" s="141"/>
      <c r="AC15" s="84" t="s">
        <v>12</v>
      </c>
      <c r="AD15" s="142"/>
      <c r="AE15" s="142"/>
      <c r="AF15" s="143"/>
      <c r="AG15" s="110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8"/>
      <c r="BM15" s="35" t="b">
        <f>IF(P15="昭","1926",IF(P15="平","1989",IF(P15="令","2019")))</f>
        <v>0</v>
      </c>
      <c r="BN15" s="35">
        <f>(Q15-CB15)</f>
        <v>-1</v>
      </c>
      <c r="BO15" s="35">
        <f>BM15+BN15</f>
        <v>-1</v>
      </c>
      <c r="BP15" s="35" t="b">
        <f>IF(U15="昭","1926",IF(U15="平","1989",IF(U15="令","2019")))</f>
        <v>0</v>
      </c>
      <c r="BQ15" s="35">
        <f>(V15-CC15)</f>
        <v>-1</v>
      </c>
      <c r="BR15" s="35">
        <f>BP15+BQ15</f>
        <v>-1</v>
      </c>
      <c r="BS15" s="35" t="str">
        <f>IF(S15=4,"1",IF(S15=5,"2",IF(S15=6,"3",IF(S15=7,"4",IF(S15=8,"5",IF(S15=9,"6",IF(S15=10,"7",IF(S15=11,"8",IF(S15=12,"9",IF(S15=1,"10",IF(S15=2,"11",IF(S15=3,"12",IF(S15="","14")))))))))))))</f>
        <v>14</v>
      </c>
      <c r="BT15" s="35" t="str">
        <f t="shared" ref="BT15:BT29" si="0">IF(X15=4,"1",IF(X15=5,"2",IF(X15=6,"3",IF(X15=7,"4",IF(X15=8,"5",IF(X15=9,"6",IF(X15=10,"7",IF(X15=11,"8",IF(X15=12,"9",IF(X15=1,"10",IF(X15=2,"11",IF(X15=3,"12",IF(X15="","13")))))))))))))</f>
        <v>13</v>
      </c>
      <c r="BU15" s="36">
        <f>BT15-BS15+1</f>
        <v>0</v>
      </c>
      <c r="BV15" s="176">
        <f>MOD(BU15,12)</f>
        <v>0</v>
      </c>
      <c r="BW15" s="176"/>
      <c r="BX15" s="36" t="str">
        <f t="shared" ref="BX15:BX29" si="1">IF(S15=1,"0",IF(S15=2,"0",IF(S15=3,"0","1")))</f>
        <v>1</v>
      </c>
      <c r="BY15" s="36" t="str">
        <f t="shared" ref="BY15:BY29" si="2">IF(X15=1,"2",IF(X15=2,"2",IF(X15=3,"2","1")))</f>
        <v>1</v>
      </c>
      <c r="BZ15" s="35">
        <f>QUOTIENT(BU15,12)</f>
        <v>0</v>
      </c>
      <c r="CA15" s="36">
        <f>BY15-BX15</f>
        <v>0</v>
      </c>
      <c r="CB15" s="36" t="str">
        <f>IF(CA15=2,"0",IF(CA15=1,"1",IF(CA15=0,"1")))</f>
        <v>1</v>
      </c>
      <c r="CC15" s="36" t="str">
        <f>IF(CA15=2,"0",IF(CA15=1,"2",IF(CA15=0,"1")))</f>
        <v>1</v>
      </c>
      <c r="CE15" s="40" t="s">
        <v>380</v>
      </c>
      <c r="CF15" s="40" t="s">
        <v>76</v>
      </c>
    </row>
    <row r="16" spans="1:84" ht="24.95" customHeight="1">
      <c r="A16" s="106"/>
      <c r="B16" s="120"/>
      <c r="C16" s="121"/>
      <c r="D16" s="128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/>
      <c r="P16" s="38"/>
      <c r="Q16" s="39"/>
      <c r="R16" s="21" t="s">
        <v>626</v>
      </c>
      <c r="S16" s="39"/>
      <c r="T16" s="20" t="s">
        <v>627</v>
      </c>
      <c r="U16" s="39"/>
      <c r="V16" s="39"/>
      <c r="W16" s="21" t="s">
        <v>626</v>
      </c>
      <c r="X16" s="39"/>
      <c r="Y16" s="131">
        <f t="shared" ref="Y16:Y29" si="3">BR16-BO16+BZ16</f>
        <v>0</v>
      </c>
      <c r="Z16" s="132"/>
      <c r="AA16" s="177">
        <f>BV16</f>
        <v>0</v>
      </c>
      <c r="AB16" s="141"/>
      <c r="AC16" s="99"/>
      <c r="AD16" s="144"/>
      <c r="AE16" s="144"/>
      <c r="AF16" s="145"/>
      <c r="AG16" s="169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1"/>
      <c r="BM16" s="35" t="b">
        <f>IF(P16="昭","1926",IF(P16="平","1989",IF(P16="令","2019")))</f>
        <v>0</v>
      </c>
      <c r="BN16" s="35">
        <f t="shared" ref="BN16:BN29" si="4">(Q16-CB16)</f>
        <v>-1</v>
      </c>
      <c r="BO16" s="35">
        <f>BM16+BN16</f>
        <v>-1</v>
      </c>
      <c r="BP16" s="35" t="b">
        <f>IF(U16="昭","1926",IF(U16="平","1989",IF(U16="令","2019")))</f>
        <v>0</v>
      </c>
      <c r="BQ16" s="35">
        <f t="shared" ref="BQ16:BQ29" si="5">(V16-CC16)</f>
        <v>-1</v>
      </c>
      <c r="BR16" s="35">
        <f>BP16+BQ16</f>
        <v>-1</v>
      </c>
      <c r="BS16" s="35" t="str">
        <f>IF(S16=4,"1",IF(S16=5,"2",IF(S16=6,"3",IF(S16=7,"4",IF(S16=8,"5",IF(S16=9,"6",IF(S16=10,"7",IF(S16=11,"8",IF(S16=12,"9",IF(S16=1,"10",IF(S16=2,"11",IF(S16=3,"12",IF(S16="","14")))))))))))))</f>
        <v>14</v>
      </c>
      <c r="BT16" s="35" t="str">
        <f t="shared" si="0"/>
        <v>13</v>
      </c>
      <c r="BU16" s="36">
        <f>BT16-BS16+1</f>
        <v>0</v>
      </c>
      <c r="BV16" s="176">
        <f>MOD(BU16,12)</f>
        <v>0</v>
      </c>
      <c r="BW16" s="176"/>
      <c r="BX16" s="36" t="str">
        <f t="shared" si="1"/>
        <v>1</v>
      </c>
      <c r="BY16" s="36" t="str">
        <f t="shared" si="2"/>
        <v>1</v>
      </c>
      <c r="BZ16" s="35">
        <f t="shared" ref="BZ16:BZ29" si="6">QUOTIENT(BU16,12)</f>
        <v>0</v>
      </c>
      <c r="CA16" s="36">
        <f>BY16-BX16</f>
        <v>0</v>
      </c>
      <c r="CB16" s="36" t="str">
        <f t="shared" ref="CB16:CB29" si="7">IF(CA16=2,"0",IF(CA16=1,"1",IF(CA16=0,"1")))</f>
        <v>1</v>
      </c>
      <c r="CC16" s="36" t="str">
        <f t="shared" ref="CC16:CC29" si="8">IF(CA16=2,"0",IF(CA16=1,"2",IF(CA16=0,"1")))</f>
        <v>1</v>
      </c>
      <c r="CE16" s="40" t="s">
        <v>381</v>
      </c>
      <c r="CF16" s="40" t="s">
        <v>77</v>
      </c>
    </row>
    <row r="17" spans="1:84" ht="24.95" customHeight="1">
      <c r="A17" s="106"/>
      <c r="B17" s="120"/>
      <c r="C17" s="121"/>
      <c r="D17" s="128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30"/>
      <c r="P17" s="38"/>
      <c r="Q17" s="39"/>
      <c r="R17" s="21" t="s">
        <v>626</v>
      </c>
      <c r="S17" s="39"/>
      <c r="T17" s="20" t="s">
        <v>627</v>
      </c>
      <c r="U17" s="39"/>
      <c r="V17" s="39"/>
      <c r="W17" s="21" t="s">
        <v>626</v>
      </c>
      <c r="X17" s="39"/>
      <c r="Y17" s="131">
        <f t="shared" si="3"/>
        <v>0</v>
      </c>
      <c r="Z17" s="132"/>
      <c r="AA17" s="140">
        <f t="shared" ref="AA17:AA28" si="9">BV17</f>
        <v>0</v>
      </c>
      <c r="AB17" s="141"/>
      <c r="AC17" s="146"/>
      <c r="AD17" s="144"/>
      <c r="AE17" s="144"/>
      <c r="AF17" s="145"/>
      <c r="AG17" s="172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1"/>
      <c r="BM17" s="35" t="b">
        <f t="shared" ref="BM17:BM29" si="10">IF(P17="昭","1926",IF(P17="平","1989",IF(P17="令","2019")))</f>
        <v>0</v>
      </c>
      <c r="BN17" s="35">
        <f t="shared" si="4"/>
        <v>-1</v>
      </c>
      <c r="BO17" s="35">
        <f t="shared" ref="BO17:BO29" si="11">BM17+BN17</f>
        <v>-1</v>
      </c>
      <c r="BP17" s="35" t="b">
        <f t="shared" ref="BP17:BP25" si="12">IF(U17="昭","1926",IF(U17="平","1989",IF(U17="令","2019")))</f>
        <v>0</v>
      </c>
      <c r="BQ17" s="35">
        <f t="shared" si="5"/>
        <v>-1</v>
      </c>
      <c r="BR17" s="35">
        <f t="shared" ref="BR17:BR29" si="13">BP17+BQ17</f>
        <v>-1</v>
      </c>
      <c r="BS17" s="35" t="str">
        <f t="shared" ref="BS17:BS29" si="14">IF(S17=4,"1",IF(S17=5,"2",IF(S17=6,"3",IF(S17=7,"4",IF(S17=8,"5",IF(S17=9,"6",IF(S17=10,"7",IF(S17=11,"8",IF(S17=12,"9",IF(S17=1,"10",IF(S17=2,"11",IF(S17=3,"12",IF(S17="","14")))))))))))))</f>
        <v>14</v>
      </c>
      <c r="BT17" s="35" t="str">
        <f t="shared" si="0"/>
        <v>13</v>
      </c>
      <c r="BU17" s="36">
        <f t="shared" ref="BU17:BU29" si="15">BT17-BS17+1</f>
        <v>0</v>
      </c>
      <c r="BV17" s="176">
        <f t="shared" ref="BV17:BV29" si="16">MOD(BU17,12)</f>
        <v>0</v>
      </c>
      <c r="BW17" s="176"/>
      <c r="BX17" s="36" t="str">
        <f t="shared" si="1"/>
        <v>1</v>
      </c>
      <c r="BY17" s="36" t="str">
        <f t="shared" si="2"/>
        <v>1</v>
      </c>
      <c r="BZ17" s="35">
        <f t="shared" si="6"/>
        <v>0</v>
      </c>
      <c r="CA17" s="36">
        <f t="shared" ref="CA17:CA29" si="17">BY17-BX17</f>
        <v>0</v>
      </c>
      <c r="CB17" s="36" t="str">
        <f t="shared" si="7"/>
        <v>1</v>
      </c>
      <c r="CC17" s="36" t="str">
        <f t="shared" si="8"/>
        <v>1</v>
      </c>
      <c r="CE17" s="40" t="s">
        <v>382</v>
      </c>
      <c r="CF17" s="40" t="s">
        <v>78</v>
      </c>
    </row>
    <row r="18" spans="1:84" ht="24.95" customHeight="1">
      <c r="A18" s="106"/>
      <c r="B18" s="120"/>
      <c r="C18" s="121"/>
      <c r="D18" s="128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30"/>
      <c r="P18" s="38"/>
      <c r="Q18" s="39"/>
      <c r="R18" s="21" t="s">
        <v>626</v>
      </c>
      <c r="S18" s="39"/>
      <c r="T18" s="20" t="s">
        <v>627</v>
      </c>
      <c r="U18" s="39"/>
      <c r="V18" s="39"/>
      <c r="W18" s="21" t="s">
        <v>626</v>
      </c>
      <c r="X18" s="39"/>
      <c r="Y18" s="131">
        <f t="shared" si="3"/>
        <v>0</v>
      </c>
      <c r="Z18" s="132"/>
      <c r="AA18" s="140">
        <f t="shared" si="9"/>
        <v>0</v>
      </c>
      <c r="AB18" s="141"/>
      <c r="AC18" s="147"/>
      <c r="AD18" s="148"/>
      <c r="AE18" s="148"/>
      <c r="AF18" s="149"/>
      <c r="AG18" s="173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175"/>
      <c r="BM18" s="35" t="b">
        <f t="shared" si="10"/>
        <v>0</v>
      </c>
      <c r="BN18" s="35">
        <f t="shared" si="4"/>
        <v>-1</v>
      </c>
      <c r="BO18" s="35">
        <f t="shared" si="11"/>
        <v>-1</v>
      </c>
      <c r="BP18" s="35" t="b">
        <f t="shared" si="12"/>
        <v>0</v>
      </c>
      <c r="BQ18" s="35">
        <f t="shared" si="5"/>
        <v>-1</v>
      </c>
      <c r="BR18" s="35">
        <f t="shared" si="13"/>
        <v>-1</v>
      </c>
      <c r="BS18" s="35" t="str">
        <f t="shared" si="14"/>
        <v>14</v>
      </c>
      <c r="BT18" s="35" t="str">
        <f t="shared" si="0"/>
        <v>13</v>
      </c>
      <c r="BU18" s="36">
        <f t="shared" si="15"/>
        <v>0</v>
      </c>
      <c r="BV18" s="176">
        <f t="shared" si="16"/>
        <v>0</v>
      </c>
      <c r="BW18" s="176"/>
      <c r="BX18" s="36" t="str">
        <f t="shared" si="1"/>
        <v>1</v>
      </c>
      <c r="BY18" s="36" t="str">
        <f t="shared" si="2"/>
        <v>1</v>
      </c>
      <c r="BZ18" s="35">
        <f t="shared" si="6"/>
        <v>0</v>
      </c>
      <c r="CA18" s="36">
        <f t="shared" si="17"/>
        <v>0</v>
      </c>
      <c r="CB18" s="36" t="str">
        <f t="shared" si="7"/>
        <v>1</v>
      </c>
      <c r="CC18" s="36" t="str">
        <f t="shared" si="8"/>
        <v>1</v>
      </c>
      <c r="CE18" s="40" t="s">
        <v>383</v>
      </c>
      <c r="CF18" s="40" t="s">
        <v>79</v>
      </c>
    </row>
    <row r="19" spans="1:84" ht="24.95" customHeight="1">
      <c r="A19" s="106"/>
      <c r="B19" s="120"/>
      <c r="C19" s="121"/>
      <c r="D19" s="128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30"/>
      <c r="P19" s="38"/>
      <c r="Q19" s="39"/>
      <c r="R19" s="21" t="s">
        <v>626</v>
      </c>
      <c r="S19" s="39"/>
      <c r="T19" s="20" t="s">
        <v>627</v>
      </c>
      <c r="U19" s="39"/>
      <c r="V19" s="39"/>
      <c r="W19" s="21" t="s">
        <v>626</v>
      </c>
      <c r="X19" s="39"/>
      <c r="Y19" s="131">
        <f>BR19-BO19+BZ19</f>
        <v>0</v>
      </c>
      <c r="Z19" s="132"/>
      <c r="AA19" s="140">
        <f t="shared" si="9"/>
        <v>0</v>
      </c>
      <c r="AB19" s="141"/>
      <c r="AC19" s="3"/>
      <c r="AD19" s="4"/>
      <c r="AE19" s="4"/>
      <c r="AF19" s="5"/>
      <c r="AG19" s="65" t="s">
        <v>541</v>
      </c>
      <c r="AH19" s="66"/>
      <c r="AI19" s="67"/>
      <c r="AJ19" s="65" t="s">
        <v>20</v>
      </c>
      <c r="AK19" s="66"/>
      <c r="AL19" s="66"/>
      <c r="AM19" s="66"/>
      <c r="AN19" s="66"/>
      <c r="AO19" s="66"/>
      <c r="AP19" s="66"/>
      <c r="AQ19" s="66"/>
      <c r="AR19" s="66"/>
      <c r="AS19" s="67"/>
      <c r="BM19" s="35" t="b">
        <f t="shared" si="10"/>
        <v>0</v>
      </c>
      <c r="BN19" s="35">
        <f t="shared" si="4"/>
        <v>-1</v>
      </c>
      <c r="BO19" s="35">
        <f t="shared" si="11"/>
        <v>-1</v>
      </c>
      <c r="BP19" s="35" t="b">
        <f t="shared" si="12"/>
        <v>0</v>
      </c>
      <c r="BQ19" s="35">
        <f t="shared" si="5"/>
        <v>-1</v>
      </c>
      <c r="BR19" s="35">
        <f t="shared" si="13"/>
        <v>-1</v>
      </c>
      <c r="BS19" s="35" t="str">
        <f t="shared" si="14"/>
        <v>14</v>
      </c>
      <c r="BT19" s="35" t="str">
        <f t="shared" si="0"/>
        <v>13</v>
      </c>
      <c r="BU19" s="36">
        <f t="shared" si="15"/>
        <v>0</v>
      </c>
      <c r="BV19" s="176">
        <f t="shared" si="16"/>
        <v>0</v>
      </c>
      <c r="BW19" s="176"/>
      <c r="BX19" s="36" t="str">
        <f t="shared" si="1"/>
        <v>1</v>
      </c>
      <c r="BY19" s="36" t="str">
        <f t="shared" si="2"/>
        <v>1</v>
      </c>
      <c r="BZ19" s="35">
        <f t="shared" si="6"/>
        <v>0</v>
      </c>
      <c r="CA19" s="36">
        <f t="shared" si="17"/>
        <v>0</v>
      </c>
      <c r="CB19" s="36" t="str">
        <f t="shared" si="7"/>
        <v>1</v>
      </c>
      <c r="CC19" s="36" t="str">
        <f t="shared" si="8"/>
        <v>1</v>
      </c>
      <c r="CE19" s="40" t="s">
        <v>384</v>
      </c>
      <c r="CF19" s="40" t="s">
        <v>80</v>
      </c>
    </row>
    <row r="20" spans="1:84" ht="24.95" customHeight="1">
      <c r="A20" s="106"/>
      <c r="B20" s="120"/>
      <c r="C20" s="121"/>
      <c r="D20" s="128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30"/>
      <c r="P20" s="38"/>
      <c r="Q20" s="39"/>
      <c r="R20" s="21" t="s">
        <v>626</v>
      </c>
      <c r="S20" s="39"/>
      <c r="T20" s="20" t="s">
        <v>627</v>
      </c>
      <c r="U20" s="39"/>
      <c r="V20" s="39"/>
      <c r="W20" s="21" t="s">
        <v>626</v>
      </c>
      <c r="X20" s="39"/>
      <c r="Y20" s="131">
        <f t="shared" si="3"/>
        <v>0</v>
      </c>
      <c r="Z20" s="132"/>
      <c r="AA20" s="140">
        <f t="shared" si="9"/>
        <v>0</v>
      </c>
      <c r="AB20" s="141"/>
      <c r="AC20" s="6"/>
      <c r="AD20" s="1"/>
      <c r="AE20" s="1"/>
      <c r="AF20" s="7"/>
      <c r="AG20" s="65" t="s">
        <v>18</v>
      </c>
      <c r="AH20" s="66"/>
      <c r="AI20" s="67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BM20" s="35" t="b">
        <f t="shared" si="10"/>
        <v>0</v>
      </c>
      <c r="BN20" s="35">
        <f t="shared" si="4"/>
        <v>-1</v>
      </c>
      <c r="BO20" s="35">
        <f t="shared" si="11"/>
        <v>-1</v>
      </c>
      <c r="BP20" s="35" t="b">
        <f t="shared" si="12"/>
        <v>0</v>
      </c>
      <c r="BQ20" s="35">
        <f t="shared" si="5"/>
        <v>-1</v>
      </c>
      <c r="BR20" s="35">
        <f t="shared" si="13"/>
        <v>-1</v>
      </c>
      <c r="BS20" s="35" t="str">
        <f t="shared" si="14"/>
        <v>14</v>
      </c>
      <c r="BT20" s="35" t="str">
        <f t="shared" si="0"/>
        <v>13</v>
      </c>
      <c r="BU20" s="36">
        <f t="shared" si="15"/>
        <v>0</v>
      </c>
      <c r="BV20" s="176">
        <f t="shared" si="16"/>
        <v>0</v>
      </c>
      <c r="BW20" s="176"/>
      <c r="BX20" s="36" t="str">
        <f t="shared" si="1"/>
        <v>1</v>
      </c>
      <c r="BY20" s="36" t="str">
        <f t="shared" si="2"/>
        <v>1</v>
      </c>
      <c r="BZ20" s="35">
        <f t="shared" si="6"/>
        <v>0</v>
      </c>
      <c r="CA20" s="36">
        <f t="shared" si="17"/>
        <v>0</v>
      </c>
      <c r="CB20" s="36" t="str">
        <f t="shared" si="7"/>
        <v>1</v>
      </c>
      <c r="CC20" s="36" t="str">
        <f t="shared" si="8"/>
        <v>1</v>
      </c>
      <c r="CE20" s="40" t="s">
        <v>385</v>
      </c>
      <c r="CF20" s="40" t="s">
        <v>81</v>
      </c>
    </row>
    <row r="21" spans="1:84" ht="24.95" customHeight="1">
      <c r="A21" s="106"/>
      <c r="B21" s="120"/>
      <c r="C21" s="121"/>
      <c r="D21" s="128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30"/>
      <c r="P21" s="38"/>
      <c r="Q21" s="39"/>
      <c r="R21" s="21" t="s">
        <v>60</v>
      </c>
      <c r="S21" s="39"/>
      <c r="T21" s="20" t="s">
        <v>59</v>
      </c>
      <c r="U21" s="39"/>
      <c r="V21" s="39"/>
      <c r="W21" s="21" t="s">
        <v>60</v>
      </c>
      <c r="X21" s="39"/>
      <c r="Y21" s="131">
        <f t="shared" si="3"/>
        <v>0</v>
      </c>
      <c r="Z21" s="132"/>
      <c r="AA21" s="140">
        <f t="shared" si="9"/>
        <v>0</v>
      </c>
      <c r="AB21" s="141"/>
      <c r="AC21" s="99" t="s">
        <v>21</v>
      </c>
      <c r="AD21" s="151"/>
      <c r="AE21" s="151"/>
      <c r="AF21" s="152"/>
      <c r="AG21" s="65" t="s">
        <v>19</v>
      </c>
      <c r="AH21" s="66"/>
      <c r="AI21" s="67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BM21" s="35" t="b">
        <f t="shared" si="10"/>
        <v>0</v>
      </c>
      <c r="BN21" s="35">
        <f t="shared" si="4"/>
        <v>-1</v>
      </c>
      <c r="BO21" s="35">
        <f t="shared" si="11"/>
        <v>-1</v>
      </c>
      <c r="BP21" s="35" t="b">
        <f t="shared" si="12"/>
        <v>0</v>
      </c>
      <c r="BQ21" s="35">
        <f t="shared" si="5"/>
        <v>-1</v>
      </c>
      <c r="BR21" s="35">
        <f t="shared" si="13"/>
        <v>-1</v>
      </c>
      <c r="BS21" s="35" t="str">
        <f t="shared" si="14"/>
        <v>14</v>
      </c>
      <c r="BT21" s="35" t="str">
        <f t="shared" si="0"/>
        <v>13</v>
      </c>
      <c r="BU21" s="36">
        <f t="shared" si="15"/>
        <v>0</v>
      </c>
      <c r="BV21" s="176">
        <f t="shared" si="16"/>
        <v>0</v>
      </c>
      <c r="BW21" s="176"/>
      <c r="BX21" s="36" t="str">
        <f t="shared" si="1"/>
        <v>1</v>
      </c>
      <c r="BY21" s="36" t="str">
        <f t="shared" si="2"/>
        <v>1</v>
      </c>
      <c r="BZ21" s="35">
        <f t="shared" si="6"/>
        <v>0</v>
      </c>
      <c r="CA21" s="36">
        <f t="shared" si="17"/>
        <v>0</v>
      </c>
      <c r="CB21" s="36" t="str">
        <f t="shared" si="7"/>
        <v>1</v>
      </c>
      <c r="CC21" s="36" t="str">
        <f t="shared" si="8"/>
        <v>1</v>
      </c>
      <c r="CE21" s="40" t="s">
        <v>386</v>
      </c>
      <c r="CF21" s="40" t="s">
        <v>82</v>
      </c>
    </row>
    <row r="22" spans="1:84" ht="24.95" customHeight="1">
      <c r="A22" s="106"/>
      <c r="B22" s="120"/>
      <c r="C22" s="121"/>
      <c r="D22" s="128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30"/>
      <c r="P22" s="38"/>
      <c r="Q22" s="39"/>
      <c r="R22" s="21" t="s">
        <v>60</v>
      </c>
      <c r="S22" s="39"/>
      <c r="T22" s="20" t="s">
        <v>59</v>
      </c>
      <c r="U22" s="39"/>
      <c r="V22" s="39"/>
      <c r="W22" s="21" t="s">
        <v>60</v>
      </c>
      <c r="X22" s="39"/>
      <c r="Y22" s="131">
        <f t="shared" si="3"/>
        <v>0</v>
      </c>
      <c r="Z22" s="132"/>
      <c r="AA22" s="140">
        <f t="shared" si="9"/>
        <v>0</v>
      </c>
      <c r="AB22" s="141"/>
      <c r="AC22" s="6"/>
      <c r="AD22" s="1"/>
      <c r="AE22" s="1"/>
      <c r="AF22" s="7"/>
      <c r="AG22" s="65" t="s">
        <v>558</v>
      </c>
      <c r="AH22" s="66"/>
      <c r="AI22" s="67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BM22" s="35" t="b">
        <f t="shared" si="10"/>
        <v>0</v>
      </c>
      <c r="BN22" s="35">
        <f t="shared" si="4"/>
        <v>-1</v>
      </c>
      <c r="BO22" s="35">
        <f t="shared" si="11"/>
        <v>-1</v>
      </c>
      <c r="BP22" s="35" t="b">
        <f t="shared" si="12"/>
        <v>0</v>
      </c>
      <c r="BQ22" s="35">
        <f t="shared" si="5"/>
        <v>-1</v>
      </c>
      <c r="BR22" s="35">
        <f t="shared" si="13"/>
        <v>-1</v>
      </c>
      <c r="BS22" s="35" t="str">
        <f t="shared" si="14"/>
        <v>14</v>
      </c>
      <c r="BT22" s="35" t="str">
        <f t="shared" si="0"/>
        <v>13</v>
      </c>
      <c r="BU22" s="36">
        <f t="shared" si="15"/>
        <v>0</v>
      </c>
      <c r="BV22" s="176">
        <f t="shared" si="16"/>
        <v>0</v>
      </c>
      <c r="BW22" s="176"/>
      <c r="BX22" s="36" t="str">
        <f t="shared" si="1"/>
        <v>1</v>
      </c>
      <c r="BY22" s="36" t="str">
        <f t="shared" si="2"/>
        <v>1</v>
      </c>
      <c r="BZ22" s="35">
        <f t="shared" si="6"/>
        <v>0</v>
      </c>
      <c r="CA22" s="36">
        <f t="shared" si="17"/>
        <v>0</v>
      </c>
      <c r="CB22" s="36" t="str">
        <f t="shared" si="7"/>
        <v>1</v>
      </c>
      <c r="CC22" s="36" t="str">
        <f t="shared" si="8"/>
        <v>1</v>
      </c>
      <c r="CE22" s="40" t="s">
        <v>387</v>
      </c>
      <c r="CF22" s="40" t="s">
        <v>83</v>
      </c>
    </row>
    <row r="23" spans="1:84" ht="24.95" customHeight="1">
      <c r="A23" s="106"/>
      <c r="B23" s="120"/>
      <c r="C23" s="121"/>
      <c r="D23" s="133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5"/>
      <c r="P23" s="31"/>
      <c r="Q23" s="32"/>
      <c r="R23" s="21" t="s">
        <v>60</v>
      </c>
      <c r="S23" s="32"/>
      <c r="T23" s="20" t="s">
        <v>59</v>
      </c>
      <c r="U23" s="32"/>
      <c r="V23" s="32"/>
      <c r="W23" s="21" t="s">
        <v>60</v>
      </c>
      <c r="X23" s="32"/>
      <c r="Y23" s="131">
        <f t="shared" si="3"/>
        <v>0</v>
      </c>
      <c r="Z23" s="132"/>
      <c r="AA23" s="140">
        <f t="shared" si="9"/>
        <v>0</v>
      </c>
      <c r="AB23" s="141"/>
      <c r="AC23" s="6"/>
      <c r="AD23" s="1"/>
      <c r="AE23" s="1"/>
      <c r="AF23" s="7"/>
      <c r="AG23" s="65" t="s">
        <v>529</v>
      </c>
      <c r="AH23" s="66"/>
      <c r="AI23" s="67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BM23" s="35" t="b">
        <f t="shared" si="10"/>
        <v>0</v>
      </c>
      <c r="BN23" s="35">
        <f t="shared" si="4"/>
        <v>-1</v>
      </c>
      <c r="BO23" s="35">
        <f t="shared" si="11"/>
        <v>-1</v>
      </c>
      <c r="BP23" s="35" t="b">
        <f t="shared" si="12"/>
        <v>0</v>
      </c>
      <c r="BQ23" s="35">
        <f t="shared" si="5"/>
        <v>-1</v>
      </c>
      <c r="BR23" s="35">
        <f t="shared" si="13"/>
        <v>-1</v>
      </c>
      <c r="BS23" s="35" t="str">
        <f t="shared" si="14"/>
        <v>14</v>
      </c>
      <c r="BT23" s="35" t="str">
        <f t="shared" si="0"/>
        <v>13</v>
      </c>
      <c r="BU23" s="36">
        <f t="shared" si="15"/>
        <v>0</v>
      </c>
      <c r="BV23" s="176">
        <f t="shared" si="16"/>
        <v>0</v>
      </c>
      <c r="BW23" s="176"/>
      <c r="BX23" s="36" t="str">
        <f t="shared" si="1"/>
        <v>1</v>
      </c>
      <c r="BY23" s="36" t="str">
        <f t="shared" si="2"/>
        <v>1</v>
      </c>
      <c r="BZ23" s="35">
        <f t="shared" si="6"/>
        <v>0</v>
      </c>
      <c r="CA23" s="36">
        <f t="shared" si="17"/>
        <v>0</v>
      </c>
      <c r="CB23" s="36" t="str">
        <f t="shared" si="7"/>
        <v>1</v>
      </c>
      <c r="CC23" s="36" t="str">
        <f t="shared" si="8"/>
        <v>1</v>
      </c>
      <c r="CE23" s="40" t="s">
        <v>388</v>
      </c>
      <c r="CF23" s="40" t="s">
        <v>84</v>
      </c>
    </row>
    <row r="24" spans="1:84" ht="24.95" customHeight="1">
      <c r="A24" s="106"/>
      <c r="B24" s="120"/>
      <c r="C24" s="121"/>
      <c r="D24" s="133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5"/>
      <c r="P24" s="31"/>
      <c r="Q24" s="32"/>
      <c r="R24" s="21" t="s">
        <v>60</v>
      </c>
      <c r="S24" s="32"/>
      <c r="T24" s="20" t="s">
        <v>59</v>
      </c>
      <c r="U24" s="32"/>
      <c r="V24" s="32"/>
      <c r="W24" s="21" t="s">
        <v>60</v>
      </c>
      <c r="X24" s="32"/>
      <c r="Y24" s="131">
        <f t="shared" si="3"/>
        <v>0</v>
      </c>
      <c r="Z24" s="132"/>
      <c r="AA24" s="140">
        <f t="shared" si="9"/>
        <v>0</v>
      </c>
      <c r="AB24" s="141"/>
      <c r="AC24" s="8"/>
      <c r="AD24" s="9"/>
      <c r="AE24" s="9"/>
      <c r="AF24" s="10"/>
      <c r="AG24" s="65" t="s">
        <v>530</v>
      </c>
      <c r="AH24" s="66"/>
      <c r="AI24" s="67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BM24" s="35" t="b">
        <f t="shared" si="10"/>
        <v>0</v>
      </c>
      <c r="BN24" s="35">
        <f t="shared" si="4"/>
        <v>-1</v>
      </c>
      <c r="BO24" s="35">
        <f t="shared" si="11"/>
        <v>-1</v>
      </c>
      <c r="BP24" s="35" t="b">
        <f t="shared" si="12"/>
        <v>0</v>
      </c>
      <c r="BQ24" s="35">
        <f t="shared" si="5"/>
        <v>-1</v>
      </c>
      <c r="BR24" s="35">
        <f t="shared" si="13"/>
        <v>-1</v>
      </c>
      <c r="BS24" s="35" t="str">
        <f t="shared" si="14"/>
        <v>14</v>
      </c>
      <c r="BT24" s="35" t="str">
        <f t="shared" si="0"/>
        <v>13</v>
      </c>
      <c r="BU24" s="36">
        <f t="shared" si="15"/>
        <v>0</v>
      </c>
      <c r="BV24" s="176">
        <f t="shared" si="16"/>
        <v>0</v>
      </c>
      <c r="BW24" s="176"/>
      <c r="BX24" s="36" t="str">
        <f t="shared" si="1"/>
        <v>1</v>
      </c>
      <c r="BY24" s="36" t="str">
        <f t="shared" si="2"/>
        <v>1</v>
      </c>
      <c r="BZ24" s="35">
        <f t="shared" si="6"/>
        <v>0</v>
      </c>
      <c r="CA24" s="36">
        <f t="shared" si="17"/>
        <v>0</v>
      </c>
      <c r="CB24" s="36" t="str">
        <f t="shared" si="7"/>
        <v>1</v>
      </c>
      <c r="CC24" s="36" t="str">
        <f t="shared" si="8"/>
        <v>1</v>
      </c>
      <c r="CE24" s="40" t="s">
        <v>389</v>
      </c>
      <c r="CF24" s="40" t="s">
        <v>85</v>
      </c>
    </row>
    <row r="25" spans="1:84" ht="24.95" customHeight="1">
      <c r="A25" s="106"/>
      <c r="B25" s="120"/>
      <c r="C25" s="121"/>
      <c r="D25" s="133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5"/>
      <c r="P25" s="31"/>
      <c r="Q25" s="32"/>
      <c r="R25" s="21" t="s">
        <v>60</v>
      </c>
      <c r="S25" s="32"/>
      <c r="T25" s="20" t="s">
        <v>59</v>
      </c>
      <c r="U25" s="32"/>
      <c r="V25" s="32"/>
      <c r="W25" s="21" t="s">
        <v>60</v>
      </c>
      <c r="X25" s="32"/>
      <c r="Y25" s="131">
        <f t="shared" si="3"/>
        <v>0</v>
      </c>
      <c r="Z25" s="132"/>
      <c r="AA25" s="140">
        <f t="shared" si="9"/>
        <v>0</v>
      </c>
      <c r="AB25" s="141"/>
      <c r="AC25" s="179" t="s">
        <v>50</v>
      </c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1"/>
      <c r="AO25" s="182"/>
      <c r="AP25" s="183"/>
      <c r="AQ25" s="183"/>
      <c r="AR25" s="183"/>
      <c r="AS25" s="184"/>
      <c r="BM25" s="35" t="b">
        <f t="shared" si="10"/>
        <v>0</v>
      </c>
      <c r="BN25" s="35">
        <f t="shared" si="4"/>
        <v>-1</v>
      </c>
      <c r="BO25" s="35">
        <f t="shared" si="11"/>
        <v>-1</v>
      </c>
      <c r="BP25" s="35" t="b">
        <f t="shared" si="12"/>
        <v>0</v>
      </c>
      <c r="BQ25" s="35">
        <f t="shared" si="5"/>
        <v>-1</v>
      </c>
      <c r="BR25" s="35">
        <f t="shared" si="13"/>
        <v>-1</v>
      </c>
      <c r="BS25" s="35" t="str">
        <f t="shared" si="14"/>
        <v>14</v>
      </c>
      <c r="BT25" s="35" t="str">
        <f t="shared" si="0"/>
        <v>13</v>
      </c>
      <c r="BU25" s="36">
        <f t="shared" si="15"/>
        <v>0</v>
      </c>
      <c r="BV25" s="176">
        <f t="shared" si="16"/>
        <v>0</v>
      </c>
      <c r="BW25" s="176"/>
      <c r="BX25" s="36" t="str">
        <f t="shared" si="1"/>
        <v>1</v>
      </c>
      <c r="BY25" s="36" t="str">
        <f t="shared" si="2"/>
        <v>1</v>
      </c>
      <c r="BZ25" s="35">
        <f t="shared" si="6"/>
        <v>0</v>
      </c>
      <c r="CA25" s="36">
        <f t="shared" si="17"/>
        <v>0</v>
      </c>
      <c r="CB25" s="36" t="str">
        <f t="shared" si="7"/>
        <v>1</v>
      </c>
      <c r="CC25" s="36" t="str">
        <f t="shared" si="8"/>
        <v>1</v>
      </c>
      <c r="CE25" s="40" t="s">
        <v>390</v>
      </c>
      <c r="CF25" s="40" t="s">
        <v>86</v>
      </c>
    </row>
    <row r="26" spans="1:84" ht="24.95" customHeight="1">
      <c r="A26" s="106"/>
      <c r="B26" s="120"/>
      <c r="C26" s="121"/>
      <c r="D26" s="133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5"/>
      <c r="P26" s="31"/>
      <c r="Q26" s="32"/>
      <c r="R26" s="21" t="s">
        <v>60</v>
      </c>
      <c r="S26" s="32"/>
      <c r="T26" s="20" t="s">
        <v>59</v>
      </c>
      <c r="U26" s="32"/>
      <c r="V26" s="32"/>
      <c r="W26" s="21" t="s">
        <v>60</v>
      </c>
      <c r="X26" s="32"/>
      <c r="Y26" s="131">
        <f t="shared" si="3"/>
        <v>0</v>
      </c>
      <c r="Z26" s="132"/>
      <c r="AA26" s="140">
        <f t="shared" si="9"/>
        <v>0</v>
      </c>
      <c r="AB26" s="141"/>
      <c r="AC26" s="84" t="s">
        <v>22</v>
      </c>
      <c r="AD26" s="85"/>
      <c r="AE26" s="85"/>
      <c r="AF26" s="86"/>
      <c r="AG26" s="185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7"/>
      <c r="BM26" s="35" t="b">
        <f t="shared" si="10"/>
        <v>0</v>
      </c>
      <c r="BN26" s="35">
        <f t="shared" si="4"/>
        <v>-1</v>
      </c>
      <c r="BO26" s="35">
        <f t="shared" si="11"/>
        <v>-1</v>
      </c>
      <c r="BP26" s="35" t="b">
        <f>IF(U26="昭","1926",IF(U26="平","1989",IF(U26="令","2019")))</f>
        <v>0</v>
      </c>
      <c r="BQ26" s="35">
        <f t="shared" si="5"/>
        <v>-1</v>
      </c>
      <c r="BR26" s="35">
        <f t="shared" si="13"/>
        <v>-1</v>
      </c>
      <c r="BS26" s="35" t="str">
        <f t="shared" si="14"/>
        <v>14</v>
      </c>
      <c r="BT26" s="35" t="str">
        <f t="shared" si="0"/>
        <v>13</v>
      </c>
      <c r="BU26" s="36">
        <f t="shared" si="15"/>
        <v>0</v>
      </c>
      <c r="BV26" s="176">
        <f t="shared" si="16"/>
        <v>0</v>
      </c>
      <c r="BW26" s="176"/>
      <c r="BX26" s="36" t="str">
        <f t="shared" si="1"/>
        <v>1</v>
      </c>
      <c r="BY26" s="36" t="str">
        <f t="shared" si="2"/>
        <v>1</v>
      </c>
      <c r="BZ26" s="35">
        <f t="shared" si="6"/>
        <v>0</v>
      </c>
      <c r="CA26" s="36">
        <f t="shared" si="17"/>
        <v>0</v>
      </c>
      <c r="CB26" s="36" t="str">
        <f t="shared" si="7"/>
        <v>1</v>
      </c>
      <c r="CC26" s="36" t="str">
        <f t="shared" si="8"/>
        <v>1</v>
      </c>
      <c r="CE26" s="40" t="s">
        <v>391</v>
      </c>
      <c r="CF26" s="40" t="s">
        <v>87</v>
      </c>
    </row>
    <row r="27" spans="1:84" ht="24.95" customHeight="1">
      <c r="A27" s="106"/>
      <c r="B27" s="120"/>
      <c r="C27" s="121"/>
      <c r="D27" s="133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5"/>
      <c r="P27" s="31"/>
      <c r="Q27" s="32"/>
      <c r="R27" s="21" t="s">
        <v>60</v>
      </c>
      <c r="S27" s="32"/>
      <c r="T27" s="20" t="s">
        <v>59</v>
      </c>
      <c r="U27" s="32"/>
      <c r="V27" s="32"/>
      <c r="W27" s="21" t="s">
        <v>60</v>
      </c>
      <c r="X27" s="32"/>
      <c r="Y27" s="131">
        <f t="shared" si="3"/>
        <v>0</v>
      </c>
      <c r="Z27" s="132"/>
      <c r="AA27" s="140">
        <f t="shared" si="9"/>
        <v>0</v>
      </c>
      <c r="AB27" s="141"/>
      <c r="AC27" s="99"/>
      <c r="AD27" s="151"/>
      <c r="AE27" s="151"/>
      <c r="AF27" s="152"/>
      <c r="AG27" s="188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90"/>
      <c r="BM27" s="35" t="b">
        <f t="shared" si="10"/>
        <v>0</v>
      </c>
      <c r="BN27" s="35">
        <f t="shared" si="4"/>
        <v>-1</v>
      </c>
      <c r="BO27" s="35">
        <f t="shared" si="11"/>
        <v>-1</v>
      </c>
      <c r="BP27" s="35" t="b">
        <f>IF(U27="昭","1926",IF(U27="平","1989",IF(U27="令","2019")))</f>
        <v>0</v>
      </c>
      <c r="BQ27" s="35">
        <f t="shared" si="5"/>
        <v>-1</v>
      </c>
      <c r="BR27" s="35">
        <f t="shared" si="13"/>
        <v>-1</v>
      </c>
      <c r="BS27" s="35" t="str">
        <f t="shared" si="14"/>
        <v>14</v>
      </c>
      <c r="BT27" s="35" t="str">
        <f t="shared" si="0"/>
        <v>13</v>
      </c>
      <c r="BU27" s="36">
        <f t="shared" si="15"/>
        <v>0</v>
      </c>
      <c r="BV27" s="176">
        <f t="shared" si="16"/>
        <v>0</v>
      </c>
      <c r="BW27" s="176"/>
      <c r="BX27" s="36" t="str">
        <f t="shared" si="1"/>
        <v>1</v>
      </c>
      <c r="BY27" s="36" t="str">
        <f t="shared" si="2"/>
        <v>1</v>
      </c>
      <c r="BZ27" s="35">
        <f t="shared" si="6"/>
        <v>0</v>
      </c>
      <c r="CA27" s="36">
        <f t="shared" si="17"/>
        <v>0</v>
      </c>
      <c r="CB27" s="36" t="str">
        <f t="shared" si="7"/>
        <v>1</v>
      </c>
      <c r="CC27" s="36" t="str">
        <f t="shared" si="8"/>
        <v>1</v>
      </c>
      <c r="CE27" s="40" t="s">
        <v>392</v>
      </c>
      <c r="CF27" s="40" t="s">
        <v>88</v>
      </c>
    </row>
    <row r="28" spans="1:84" ht="24.95" customHeight="1">
      <c r="A28" s="106"/>
      <c r="B28" s="120"/>
      <c r="C28" s="121"/>
      <c r="D28" s="133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5"/>
      <c r="P28" s="31"/>
      <c r="Q28" s="32"/>
      <c r="R28" s="21" t="s">
        <v>60</v>
      </c>
      <c r="S28" s="32"/>
      <c r="T28" s="20" t="s">
        <v>59</v>
      </c>
      <c r="U28" s="32"/>
      <c r="V28" s="32"/>
      <c r="W28" s="21" t="s">
        <v>60</v>
      </c>
      <c r="X28" s="32"/>
      <c r="Y28" s="131">
        <f t="shared" si="3"/>
        <v>0</v>
      </c>
      <c r="Z28" s="132"/>
      <c r="AA28" s="140">
        <f t="shared" si="9"/>
        <v>0</v>
      </c>
      <c r="AB28" s="141"/>
      <c r="AC28" s="99"/>
      <c r="AD28" s="151"/>
      <c r="AE28" s="151"/>
      <c r="AF28" s="152"/>
      <c r="AG28" s="188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90"/>
      <c r="BM28" s="35" t="b">
        <f t="shared" si="10"/>
        <v>0</v>
      </c>
      <c r="BN28" s="35">
        <f t="shared" si="4"/>
        <v>-1</v>
      </c>
      <c r="BO28" s="35">
        <f t="shared" si="11"/>
        <v>-1</v>
      </c>
      <c r="BP28" s="35" t="b">
        <f>IF(U28="昭","1926",IF(U28="平","1989",IF(U28="令","2019")))</f>
        <v>0</v>
      </c>
      <c r="BQ28" s="35">
        <f t="shared" si="5"/>
        <v>-1</v>
      </c>
      <c r="BR28" s="35">
        <f t="shared" si="13"/>
        <v>-1</v>
      </c>
      <c r="BS28" s="35" t="str">
        <f t="shared" si="14"/>
        <v>14</v>
      </c>
      <c r="BT28" s="35" t="str">
        <f t="shared" si="0"/>
        <v>13</v>
      </c>
      <c r="BU28" s="36">
        <f t="shared" si="15"/>
        <v>0</v>
      </c>
      <c r="BV28" s="176">
        <f t="shared" si="16"/>
        <v>0</v>
      </c>
      <c r="BW28" s="176"/>
      <c r="BX28" s="36" t="str">
        <f t="shared" si="1"/>
        <v>1</v>
      </c>
      <c r="BY28" s="36" t="str">
        <f t="shared" si="2"/>
        <v>1</v>
      </c>
      <c r="BZ28" s="35">
        <f t="shared" si="6"/>
        <v>0</v>
      </c>
      <c r="CA28" s="36">
        <f t="shared" si="17"/>
        <v>0</v>
      </c>
      <c r="CB28" s="36" t="str">
        <f t="shared" si="7"/>
        <v>1</v>
      </c>
      <c r="CC28" s="36" t="str">
        <f t="shared" si="8"/>
        <v>1</v>
      </c>
      <c r="CE28" s="40" t="s">
        <v>393</v>
      </c>
      <c r="CF28" s="40" t="s">
        <v>89</v>
      </c>
    </row>
    <row r="29" spans="1:84" ht="24.95" customHeight="1">
      <c r="A29" s="106"/>
      <c r="B29" s="122"/>
      <c r="C29" s="123"/>
      <c r="D29" s="133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5"/>
      <c r="P29" s="31"/>
      <c r="Q29" s="32"/>
      <c r="R29" s="21" t="s">
        <v>60</v>
      </c>
      <c r="S29" s="32"/>
      <c r="T29" s="20" t="s">
        <v>59</v>
      </c>
      <c r="U29" s="32"/>
      <c r="V29" s="32"/>
      <c r="W29" s="21" t="s">
        <v>60</v>
      </c>
      <c r="X29" s="32"/>
      <c r="Y29" s="131">
        <f t="shared" si="3"/>
        <v>0</v>
      </c>
      <c r="Z29" s="132"/>
      <c r="AA29" s="140">
        <f>BV29</f>
        <v>0</v>
      </c>
      <c r="AB29" s="141"/>
      <c r="AC29" s="101"/>
      <c r="AD29" s="83"/>
      <c r="AE29" s="83"/>
      <c r="AF29" s="100"/>
      <c r="AG29" s="191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3"/>
      <c r="BM29" s="35" t="b">
        <f t="shared" si="10"/>
        <v>0</v>
      </c>
      <c r="BN29" s="35">
        <f t="shared" si="4"/>
        <v>-1</v>
      </c>
      <c r="BO29" s="35">
        <f t="shared" si="11"/>
        <v>-1</v>
      </c>
      <c r="BP29" s="35" t="b">
        <f>IF(U29="昭","1926",IF(U29="平","1989",IF(U29="令","2019")))</f>
        <v>0</v>
      </c>
      <c r="BQ29" s="35">
        <f t="shared" si="5"/>
        <v>-1</v>
      </c>
      <c r="BR29" s="35">
        <f t="shared" si="13"/>
        <v>-1</v>
      </c>
      <c r="BS29" s="35" t="str">
        <f t="shared" si="14"/>
        <v>14</v>
      </c>
      <c r="BT29" s="35" t="str">
        <f t="shared" si="0"/>
        <v>13</v>
      </c>
      <c r="BU29" s="36">
        <f t="shared" si="15"/>
        <v>0</v>
      </c>
      <c r="BV29" s="176">
        <f t="shared" si="16"/>
        <v>0</v>
      </c>
      <c r="BW29" s="176"/>
      <c r="BX29" s="36" t="str">
        <f t="shared" si="1"/>
        <v>1</v>
      </c>
      <c r="BY29" s="36" t="str">
        <f t="shared" si="2"/>
        <v>1</v>
      </c>
      <c r="BZ29" s="35">
        <f t="shared" si="6"/>
        <v>0</v>
      </c>
      <c r="CA29" s="36">
        <f t="shared" si="17"/>
        <v>0</v>
      </c>
      <c r="CB29" s="36" t="str">
        <f t="shared" si="7"/>
        <v>1</v>
      </c>
      <c r="CC29" s="36" t="str">
        <f t="shared" si="8"/>
        <v>1</v>
      </c>
      <c r="CE29" s="40" t="s">
        <v>641</v>
      </c>
      <c r="CF29" s="40" t="s">
        <v>90</v>
      </c>
    </row>
    <row r="30" spans="1:84" ht="20.100000000000001" customHeight="1">
      <c r="A30" s="106"/>
      <c r="B30" s="85" t="s">
        <v>25</v>
      </c>
      <c r="C30" s="85"/>
      <c r="D30" s="85"/>
      <c r="E30" s="85"/>
      <c r="F30" s="85"/>
      <c r="G30" s="85"/>
      <c r="H30" s="85"/>
      <c r="I30" s="85"/>
      <c r="J30" s="85"/>
      <c r="K30" s="86"/>
      <c r="L30" s="194"/>
      <c r="M30" s="195"/>
      <c r="N30" s="84" t="s">
        <v>51</v>
      </c>
      <c r="O30" s="142"/>
      <c r="P30" s="142"/>
      <c r="Q30" s="142"/>
      <c r="R30" s="142"/>
      <c r="S30" s="142"/>
      <c r="T30" s="142"/>
      <c r="U30" s="142"/>
      <c r="V30" s="142"/>
      <c r="W30" s="198">
        <f>BM30+BT30</f>
        <v>0</v>
      </c>
      <c r="X30" s="199"/>
      <c r="Y30" s="85" t="s">
        <v>53</v>
      </c>
      <c r="Z30" s="202">
        <f>BU30</f>
        <v>0</v>
      </c>
      <c r="AA30" s="199"/>
      <c r="AB30" s="86" t="s">
        <v>58</v>
      </c>
      <c r="AC30" s="212" t="s">
        <v>23</v>
      </c>
      <c r="AD30" s="213"/>
      <c r="AE30" s="213"/>
      <c r="AF30" s="214"/>
      <c r="AG30" s="215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7"/>
      <c r="BM30" s="35">
        <f>SUM(Y15:Z29)</f>
        <v>0</v>
      </c>
      <c r="BN30" s="34"/>
      <c r="BO30" s="34"/>
      <c r="BP30" s="34"/>
      <c r="BQ30" s="34"/>
      <c r="BR30" s="34"/>
      <c r="BS30" s="33">
        <f>SUM(BV15:BW29)</f>
        <v>0</v>
      </c>
      <c r="BT30" s="33">
        <f>QUOTIENT(BS30,12)</f>
        <v>0</v>
      </c>
      <c r="BU30" s="34">
        <f>MOD(BS30,12)</f>
        <v>0</v>
      </c>
      <c r="BV30" s="218"/>
      <c r="BW30" s="218"/>
      <c r="CE30" s="40" t="s">
        <v>395</v>
      </c>
      <c r="CF30" s="40" t="s">
        <v>642</v>
      </c>
    </row>
    <row r="31" spans="1:84" ht="20.100000000000001" customHeight="1">
      <c r="A31" s="107"/>
      <c r="B31" s="151"/>
      <c r="C31" s="83"/>
      <c r="D31" s="83"/>
      <c r="E31" s="83"/>
      <c r="F31" s="83"/>
      <c r="G31" s="83"/>
      <c r="H31" s="83"/>
      <c r="I31" s="83"/>
      <c r="J31" s="83"/>
      <c r="K31" s="100"/>
      <c r="L31" s="196"/>
      <c r="M31" s="197"/>
      <c r="N31" s="147"/>
      <c r="O31" s="148"/>
      <c r="P31" s="148"/>
      <c r="Q31" s="148"/>
      <c r="R31" s="148"/>
      <c r="S31" s="148"/>
      <c r="T31" s="148"/>
      <c r="U31" s="148"/>
      <c r="V31" s="148"/>
      <c r="W31" s="200"/>
      <c r="X31" s="201"/>
      <c r="Y31" s="148"/>
      <c r="Z31" s="201"/>
      <c r="AA31" s="201"/>
      <c r="AB31" s="149"/>
      <c r="AC31" s="101" t="s">
        <v>24</v>
      </c>
      <c r="AD31" s="83"/>
      <c r="AE31" s="83"/>
      <c r="AF31" s="100"/>
      <c r="AG31" s="47"/>
      <c r="AH31" s="46"/>
      <c r="AI31" s="46"/>
      <c r="AJ31" s="46"/>
      <c r="AK31" s="219"/>
      <c r="AL31" s="220"/>
      <c r="AM31" s="221" t="s">
        <v>57</v>
      </c>
      <c r="AN31" s="222"/>
      <c r="AO31" s="219"/>
      <c r="AP31" s="220"/>
      <c r="AQ31" s="220"/>
      <c r="AR31" s="221" t="s">
        <v>56</v>
      </c>
      <c r="AS31" s="223"/>
      <c r="CE31" s="40" t="s">
        <v>396</v>
      </c>
      <c r="CF31" s="40" t="s">
        <v>643</v>
      </c>
    </row>
    <row r="32" spans="1:84" ht="20.100000000000001" customHeight="1">
      <c r="A32" s="210" t="s">
        <v>26</v>
      </c>
      <c r="B32" s="226" t="s">
        <v>556</v>
      </c>
      <c r="C32" s="66" t="s">
        <v>27</v>
      </c>
      <c r="D32" s="66"/>
      <c r="E32" s="66"/>
      <c r="F32" s="66"/>
      <c r="G32" s="66"/>
      <c r="H32" s="66"/>
      <c r="I32" s="66"/>
      <c r="J32" s="67"/>
      <c r="K32" s="65" t="s">
        <v>28</v>
      </c>
      <c r="L32" s="66"/>
      <c r="M32" s="66"/>
      <c r="N32" s="67"/>
      <c r="O32" s="65" t="s">
        <v>29</v>
      </c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7"/>
      <c r="AC32" s="209" t="s">
        <v>30</v>
      </c>
      <c r="AD32" s="226" t="s">
        <v>52</v>
      </c>
      <c r="AE32" s="65" t="s">
        <v>31</v>
      </c>
      <c r="AF32" s="66"/>
      <c r="AG32" s="66"/>
      <c r="AH32" s="66"/>
      <c r="AI32" s="66"/>
      <c r="AJ32" s="67"/>
      <c r="AK32" s="179" t="s">
        <v>539</v>
      </c>
      <c r="AL32" s="180"/>
      <c r="AM32" s="180"/>
      <c r="AN32" s="180"/>
      <c r="AO32" s="180"/>
      <c r="AP32" s="180"/>
      <c r="AQ32" s="180"/>
      <c r="AR32" s="180"/>
      <c r="AS32" s="181"/>
      <c r="CE32" s="40" t="s">
        <v>397</v>
      </c>
      <c r="CF32" s="40" t="s">
        <v>93</v>
      </c>
    </row>
    <row r="33" spans="1:84" ht="20.100000000000001" customHeight="1">
      <c r="A33" s="210"/>
      <c r="B33" s="227"/>
      <c r="C33" s="246"/>
      <c r="D33" s="247"/>
      <c r="E33" s="247"/>
      <c r="F33" s="247"/>
      <c r="G33" s="247"/>
      <c r="H33" s="247"/>
      <c r="I33" s="247"/>
      <c r="J33" s="248"/>
      <c r="K33" s="68"/>
      <c r="L33" s="69"/>
      <c r="M33" s="69"/>
      <c r="N33" s="70"/>
      <c r="O33" s="68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70"/>
      <c r="AC33" s="210"/>
      <c r="AD33" s="227"/>
      <c r="AE33" s="68"/>
      <c r="AF33" s="69"/>
      <c r="AG33" s="69"/>
      <c r="AH33" s="69"/>
      <c r="AI33" s="69"/>
      <c r="AJ33" s="70"/>
      <c r="AK33" s="68"/>
      <c r="AL33" s="69"/>
      <c r="AM33" s="69"/>
      <c r="AN33" s="69"/>
      <c r="AO33" s="69"/>
      <c r="AP33" s="69"/>
      <c r="AQ33" s="69"/>
      <c r="AR33" s="69"/>
      <c r="AS33" s="70"/>
      <c r="CE33" s="40" t="s">
        <v>398</v>
      </c>
      <c r="CF33" s="40" t="s">
        <v>94</v>
      </c>
    </row>
    <row r="34" spans="1:84" ht="20.100000000000001" customHeight="1">
      <c r="A34" s="210"/>
      <c r="B34" s="227"/>
      <c r="C34" s="243"/>
      <c r="D34" s="244"/>
      <c r="E34" s="244"/>
      <c r="F34" s="244"/>
      <c r="G34" s="244"/>
      <c r="H34" s="244"/>
      <c r="I34" s="244"/>
      <c r="J34" s="245"/>
      <c r="K34" s="243"/>
      <c r="L34" s="244"/>
      <c r="M34" s="244"/>
      <c r="N34" s="245"/>
      <c r="O34" s="243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5"/>
      <c r="AC34" s="210"/>
      <c r="AD34" s="227"/>
      <c r="AE34" s="203"/>
      <c r="AF34" s="224"/>
      <c r="AG34" s="224"/>
      <c r="AH34" s="224"/>
      <c r="AI34" s="224"/>
      <c r="AJ34" s="225"/>
      <c r="AK34" s="203"/>
      <c r="AL34" s="224"/>
      <c r="AM34" s="224"/>
      <c r="AN34" s="224"/>
      <c r="AO34" s="224"/>
      <c r="AP34" s="224"/>
      <c r="AQ34" s="224"/>
      <c r="AR34" s="224"/>
      <c r="AS34" s="225"/>
      <c r="CE34" s="40" t="s">
        <v>399</v>
      </c>
      <c r="CF34" s="40" t="s">
        <v>95</v>
      </c>
    </row>
    <row r="35" spans="1:84" ht="20.100000000000001" customHeight="1">
      <c r="A35" s="210"/>
      <c r="B35" s="227"/>
      <c r="C35" s="203"/>
      <c r="D35" s="224"/>
      <c r="E35" s="224"/>
      <c r="F35" s="224"/>
      <c r="G35" s="224"/>
      <c r="H35" s="224"/>
      <c r="I35" s="224"/>
      <c r="J35" s="225"/>
      <c r="K35" s="203"/>
      <c r="L35" s="224"/>
      <c r="M35" s="224"/>
      <c r="N35" s="225"/>
      <c r="O35" s="203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5"/>
      <c r="AC35" s="210"/>
      <c r="AD35" s="227"/>
      <c r="AE35" s="203"/>
      <c r="AF35" s="224"/>
      <c r="AG35" s="224"/>
      <c r="AH35" s="224"/>
      <c r="AI35" s="224"/>
      <c r="AJ35" s="225"/>
      <c r="AK35" s="203"/>
      <c r="AL35" s="224"/>
      <c r="AM35" s="224"/>
      <c r="AN35" s="224"/>
      <c r="AO35" s="224"/>
      <c r="AP35" s="224"/>
      <c r="AQ35" s="224"/>
      <c r="AR35" s="224"/>
      <c r="AS35" s="225"/>
      <c r="CE35" s="40" t="s">
        <v>400</v>
      </c>
      <c r="CF35" s="40" t="s">
        <v>96</v>
      </c>
    </row>
    <row r="36" spans="1:84" ht="20.100000000000001" customHeight="1">
      <c r="A36" s="210"/>
      <c r="B36" s="227"/>
      <c r="C36" s="203"/>
      <c r="D36" s="224"/>
      <c r="E36" s="224"/>
      <c r="F36" s="224"/>
      <c r="G36" s="224"/>
      <c r="H36" s="224"/>
      <c r="I36" s="224"/>
      <c r="J36" s="225"/>
      <c r="K36" s="203"/>
      <c r="L36" s="224"/>
      <c r="M36" s="224"/>
      <c r="N36" s="225"/>
      <c r="O36" s="203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5"/>
      <c r="AC36" s="210"/>
      <c r="AD36" s="227"/>
      <c r="AE36" s="203"/>
      <c r="AF36" s="224"/>
      <c r="AG36" s="224"/>
      <c r="AH36" s="224"/>
      <c r="AI36" s="224"/>
      <c r="AJ36" s="225"/>
      <c r="AK36" s="203"/>
      <c r="AL36" s="224"/>
      <c r="AM36" s="224"/>
      <c r="AN36" s="224"/>
      <c r="AO36" s="224"/>
      <c r="AP36" s="224"/>
      <c r="AQ36" s="224"/>
      <c r="AR36" s="224"/>
      <c r="AS36" s="225"/>
      <c r="CE36" s="40" t="s">
        <v>401</v>
      </c>
      <c r="CF36" s="40" t="s">
        <v>97</v>
      </c>
    </row>
    <row r="37" spans="1:84" ht="20.100000000000001" customHeight="1">
      <c r="A37" s="210"/>
      <c r="B37" s="227"/>
      <c r="C37" s="203"/>
      <c r="D37" s="204"/>
      <c r="E37" s="204"/>
      <c r="F37" s="204"/>
      <c r="G37" s="204"/>
      <c r="H37" s="204"/>
      <c r="I37" s="204"/>
      <c r="J37" s="205"/>
      <c r="K37" s="203"/>
      <c r="L37" s="204"/>
      <c r="M37" s="204"/>
      <c r="N37" s="205"/>
      <c r="O37" s="203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5"/>
      <c r="AC37" s="210"/>
      <c r="AD37" s="227"/>
      <c r="AE37" s="203"/>
      <c r="AF37" s="204"/>
      <c r="AG37" s="204"/>
      <c r="AH37" s="204"/>
      <c r="AI37" s="204"/>
      <c r="AJ37" s="205"/>
      <c r="AK37" s="203"/>
      <c r="AL37" s="204"/>
      <c r="AM37" s="204"/>
      <c r="AN37" s="204"/>
      <c r="AO37" s="204"/>
      <c r="AP37" s="204"/>
      <c r="AQ37" s="204"/>
      <c r="AR37" s="204"/>
      <c r="AS37" s="205"/>
      <c r="CE37" s="40" t="s">
        <v>402</v>
      </c>
      <c r="CF37" s="40" t="s">
        <v>98</v>
      </c>
    </row>
    <row r="38" spans="1:84" ht="20.100000000000001" customHeight="1">
      <c r="A38" s="211"/>
      <c r="B38" s="228"/>
      <c r="C38" s="206"/>
      <c r="D38" s="207"/>
      <c r="E38" s="207"/>
      <c r="F38" s="207"/>
      <c r="G38" s="207"/>
      <c r="H38" s="207"/>
      <c r="I38" s="207"/>
      <c r="J38" s="208"/>
      <c r="K38" s="206"/>
      <c r="L38" s="207"/>
      <c r="M38" s="207"/>
      <c r="N38" s="208"/>
      <c r="O38" s="206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8"/>
      <c r="AC38" s="211"/>
      <c r="AD38" s="228"/>
      <c r="AE38" s="206"/>
      <c r="AF38" s="207"/>
      <c r="AG38" s="207"/>
      <c r="AH38" s="207"/>
      <c r="AI38" s="207"/>
      <c r="AJ38" s="208"/>
      <c r="AK38" s="206"/>
      <c r="AL38" s="207"/>
      <c r="AM38" s="207"/>
      <c r="AN38" s="207"/>
      <c r="AO38" s="207"/>
      <c r="AP38" s="207"/>
      <c r="AQ38" s="207"/>
      <c r="AR38" s="207"/>
      <c r="AS38" s="208"/>
      <c r="CE38" s="40" t="s">
        <v>403</v>
      </c>
      <c r="CF38" s="40" t="s">
        <v>644</v>
      </c>
    </row>
    <row r="39" spans="1:84" ht="24.95" customHeight="1">
      <c r="A39" s="105" t="s">
        <v>47</v>
      </c>
      <c r="B39" s="56"/>
      <c r="C39" s="125" t="s">
        <v>611</v>
      </c>
      <c r="D39" s="125"/>
      <c r="E39" s="125"/>
      <c r="F39" s="249"/>
      <c r="G39" s="66" t="s">
        <v>612</v>
      </c>
      <c r="H39" s="250"/>
      <c r="I39" s="250"/>
      <c r="J39" s="250"/>
      <c r="K39" s="250"/>
      <c r="L39" s="250"/>
      <c r="M39" s="250"/>
      <c r="N39" s="251"/>
      <c r="O39" s="182"/>
      <c r="P39" s="183"/>
      <c r="Q39" s="183"/>
      <c r="R39" s="183"/>
      <c r="S39" s="183"/>
      <c r="T39" s="184"/>
      <c r="U39" s="65" t="s">
        <v>33</v>
      </c>
      <c r="V39" s="66"/>
      <c r="W39" s="66"/>
      <c r="X39" s="67"/>
      <c r="Y39" s="182"/>
      <c r="Z39" s="229"/>
      <c r="AA39" s="229"/>
      <c r="AB39" s="229"/>
      <c r="AC39" s="229"/>
      <c r="AD39" s="229"/>
      <c r="AE39" s="229"/>
      <c r="AF39" s="229"/>
      <c r="AG39" s="229"/>
      <c r="AH39" s="229"/>
      <c r="AI39" s="229"/>
      <c r="AJ39" s="229"/>
      <c r="AK39" s="229"/>
      <c r="AL39" s="229"/>
      <c r="AM39" s="229"/>
      <c r="AN39" s="229"/>
      <c r="AO39" s="229"/>
      <c r="AP39" s="229"/>
      <c r="AQ39" s="229"/>
      <c r="AR39" s="229"/>
      <c r="AS39" s="230"/>
      <c r="CE39" s="40" t="s">
        <v>404</v>
      </c>
      <c r="CF39" s="40" t="s">
        <v>645</v>
      </c>
    </row>
    <row r="40" spans="1:84" ht="20.100000000000001" customHeight="1">
      <c r="A40" s="106"/>
      <c r="B40" s="252" t="s">
        <v>2564</v>
      </c>
      <c r="C40" s="85"/>
      <c r="D40" s="85"/>
      <c r="E40" s="86"/>
      <c r="F40" s="182">
        <v>1</v>
      </c>
      <c r="G40" s="184"/>
      <c r="H40" s="65" t="s">
        <v>38</v>
      </c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7"/>
      <c r="T40" s="3"/>
      <c r="U40" s="4"/>
      <c r="V40" s="4"/>
      <c r="W40" s="4"/>
      <c r="X40" s="5"/>
      <c r="Y40" s="253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54"/>
      <c r="AR40" s="254"/>
      <c r="AS40" s="255"/>
      <c r="CE40" s="40" t="s">
        <v>405</v>
      </c>
      <c r="CF40" s="40" t="s">
        <v>101</v>
      </c>
    </row>
    <row r="41" spans="1:84" ht="20.100000000000001" customHeight="1">
      <c r="A41" s="106"/>
      <c r="B41" s="151"/>
      <c r="C41" s="151"/>
      <c r="D41" s="151"/>
      <c r="E41" s="152"/>
      <c r="F41" s="182">
        <v>2</v>
      </c>
      <c r="G41" s="184"/>
      <c r="H41" s="65" t="s">
        <v>39</v>
      </c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7"/>
      <c r="T41" s="99" t="s">
        <v>34</v>
      </c>
      <c r="U41" s="151"/>
      <c r="V41" s="151"/>
      <c r="W41" s="151"/>
      <c r="X41" s="152"/>
      <c r="Y41" s="256"/>
      <c r="Z41" s="257"/>
      <c r="AA41" s="257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8"/>
      <c r="CE41" s="40" t="s">
        <v>406</v>
      </c>
      <c r="CF41" s="40" t="s">
        <v>102</v>
      </c>
    </row>
    <row r="42" spans="1:84" ht="20.100000000000001" customHeight="1">
      <c r="A42" s="106"/>
      <c r="B42" s="151"/>
      <c r="C42" s="151"/>
      <c r="D42" s="151"/>
      <c r="E42" s="152"/>
      <c r="F42" s="182">
        <v>3</v>
      </c>
      <c r="G42" s="184"/>
      <c r="H42" s="65" t="s">
        <v>40</v>
      </c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7"/>
      <c r="T42" s="99" t="s">
        <v>35</v>
      </c>
      <c r="U42" s="151"/>
      <c r="V42" s="151"/>
      <c r="W42" s="151"/>
      <c r="X42" s="152"/>
      <c r="Y42" s="256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  <c r="AP42" s="257"/>
      <c r="AQ42" s="257"/>
      <c r="AR42" s="257"/>
      <c r="AS42" s="258"/>
      <c r="CE42" s="40" t="s">
        <v>407</v>
      </c>
      <c r="CF42" s="40" t="s">
        <v>103</v>
      </c>
    </row>
    <row r="43" spans="1:84" ht="20.100000000000001" customHeight="1">
      <c r="A43" s="106"/>
      <c r="B43" s="151"/>
      <c r="C43" s="151"/>
      <c r="D43" s="151"/>
      <c r="E43" s="152"/>
      <c r="F43" s="182">
        <v>4</v>
      </c>
      <c r="G43" s="184"/>
      <c r="H43" s="65" t="s">
        <v>41</v>
      </c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7"/>
      <c r="T43" s="99" t="s">
        <v>36</v>
      </c>
      <c r="U43" s="151"/>
      <c r="V43" s="151"/>
      <c r="W43" s="151"/>
      <c r="X43" s="152"/>
      <c r="Y43" s="256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8"/>
      <c r="CE43" s="40" t="s">
        <v>408</v>
      </c>
      <c r="CF43" s="40" t="s">
        <v>104</v>
      </c>
    </row>
    <row r="44" spans="1:84" ht="20.100000000000001" customHeight="1">
      <c r="A44" s="106"/>
      <c r="B44" s="151"/>
      <c r="C44" s="151"/>
      <c r="D44" s="151"/>
      <c r="E44" s="152"/>
      <c r="F44" s="182">
        <v>5</v>
      </c>
      <c r="G44" s="184"/>
      <c r="H44" s="65" t="s">
        <v>42</v>
      </c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7"/>
      <c r="T44" s="99" t="s">
        <v>37</v>
      </c>
      <c r="U44" s="151"/>
      <c r="V44" s="151"/>
      <c r="W44" s="151"/>
      <c r="X44" s="152"/>
      <c r="Y44" s="256"/>
      <c r="Z44" s="257"/>
      <c r="AA44" s="257"/>
      <c r="AB44" s="257"/>
      <c r="AC44" s="257"/>
      <c r="AD44" s="257"/>
      <c r="AE44" s="257"/>
      <c r="AF44" s="257"/>
      <c r="AG44" s="257"/>
      <c r="AH44" s="257"/>
      <c r="AI44" s="257"/>
      <c r="AJ44" s="257"/>
      <c r="AK44" s="257"/>
      <c r="AL44" s="257"/>
      <c r="AM44" s="257"/>
      <c r="AN44" s="257"/>
      <c r="AO44" s="257"/>
      <c r="AP44" s="257"/>
      <c r="AQ44" s="257"/>
      <c r="AR44" s="257"/>
      <c r="AS44" s="258"/>
      <c r="CE44" s="40" t="s">
        <v>409</v>
      </c>
      <c r="CF44" s="40" t="s">
        <v>105</v>
      </c>
    </row>
    <row r="45" spans="1:84" ht="20.100000000000001" customHeight="1">
      <c r="A45" s="106"/>
      <c r="B45" s="83"/>
      <c r="C45" s="83"/>
      <c r="D45" s="83"/>
      <c r="E45" s="100"/>
      <c r="F45" s="182">
        <v>6</v>
      </c>
      <c r="G45" s="184"/>
      <c r="H45" s="65" t="s">
        <v>43</v>
      </c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7"/>
      <c r="T45" s="8"/>
      <c r="U45" s="9"/>
      <c r="V45" s="9"/>
      <c r="W45" s="9"/>
      <c r="X45" s="10"/>
      <c r="Y45" s="259"/>
      <c r="Z45" s="260"/>
      <c r="AA45" s="260"/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/>
      <c r="AO45" s="260"/>
      <c r="AP45" s="260"/>
      <c r="AQ45" s="260"/>
      <c r="AR45" s="260"/>
      <c r="AS45" s="261"/>
      <c r="CE45" s="40" t="s">
        <v>410</v>
      </c>
      <c r="CF45" s="40" t="s">
        <v>106</v>
      </c>
    </row>
    <row r="46" spans="1:84" ht="18" customHeight="1">
      <c r="A46" s="106"/>
      <c r="B46" s="262" t="s">
        <v>2565</v>
      </c>
      <c r="C46" s="85"/>
      <c r="D46" s="85"/>
      <c r="E46" s="86"/>
      <c r="F46" s="231"/>
      <c r="G46" s="232"/>
      <c r="H46" s="232"/>
      <c r="I46" s="232"/>
      <c r="J46" s="232"/>
      <c r="K46" s="232"/>
      <c r="L46" s="232"/>
      <c r="M46" s="232"/>
      <c r="N46" s="232"/>
      <c r="O46" s="233"/>
      <c r="P46" s="237"/>
      <c r="Q46" s="238"/>
      <c r="R46" s="238"/>
      <c r="S46" s="239"/>
      <c r="T46" s="3"/>
      <c r="U46" s="4"/>
      <c r="V46" s="4"/>
      <c r="W46" s="4"/>
      <c r="X46" s="5"/>
      <c r="Y46" s="263"/>
      <c r="Z46" s="264"/>
      <c r="AA46" s="264"/>
      <c r="AB46" s="264"/>
      <c r="AC46" s="264"/>
      <c r="AD46" s="264"/>
      <c r="AE46" s="264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  <c r="AQ46" s="264"/>
      <c r="AR46" s="264"/>
      <c r="AS46" s="265"/>
      <c r="CE46" s="40" t="s">
        <v>411</v>
      </c>
      <c r="CF46" s="40" t="s">
        <v>107</v>
      </c>
    </row>
    <row r="47" spans="1:84" ht="18" customHeight="1">
      <c r="A47" s="106"/>
      <c r="B47" s="99"/>
      <c r="C47" s="151"/>
      <c r="D47" s="151"/>
      <c r="E47" s="152"/>
      <c r="F47" s="234"/>
      <c r="G47" s="235"/>
      <c r="H47" s="235"/>
      <c r="I47" s="235"/>
      <c r="J47" s="235"/>
      <c r="K47" s="235"/>
      <c r="L47" s="235"/>
      <c r="M47" s="235"/>
      <c r="N47" s="235"/>
      <c r="O47" s="236"/>
      <c r="P47" s="240"/>
      <c r="Q47" s="241"/>
      <c r="R47" s="241"/>
      <c r="S47" s="242"/>
      <c r="T47" s="6"/>
      <c r="U47" s="1"/>
      <c r="V47" s="1"/>
      <c r="W47" s="1"/>
      <c r="X47" s="7"/>
      <c r="Y47" s="266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267"/>
      <c r="CE47" s="40" t="s">
        <v>412</v>
      </c>
      <c r="CF47" s="40" t="s">
        <v>682</v>
      </c>
    </row>
    <row r="48" spans="1:84" ht="18" customHeight="1">
      <c r="A48" s="106"/>
      <c r="B48" s="99"/>
      <c r="C48" s="151"/>
      <c r="D48" s="151"/>
      <c r="E48" s="152"/>
      <c r="F48" s="231"/>
      <c r="G48" s="232"/>
      <c r="H48" s="232"/>
      <c r="I48" s="232"/>
      <c r="J48" s="232"/>
      <c r="K48" s="232"/>
      <c r="L48" s="232"/>
      <c r="M48" s="232"/>
      <c r="N48" s="232"/>
      <c r="O48" s="233"/>
      <c r="P48" s="237"/>
      <c r="Q48" s="238"/>
      <c r="R48" s="238"/>
      <c r="S48" s="239"/>
      <c r="T48" s="99" t="s">
        <v>44</v>
      </c>
      <c r="U48" s="151"/>
      <c r="V48" s="151"/>
      <c r="W48" s="151"/>
      <c r="X48" s="152"/>
      <c r="Y48" s="266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267"/>
      <c r="CE48" s="40" t="s">
        <v>413</v>
      </c>
      <c r="CF48" s="40" t="s">
        <v>683</v>
      </c>
    </row>
    <row r="49" spans="1:84" ht="18" customHeight="1">
      <c r="A49" s="106"/>
      <c r="B49" s="99"/>
      <c r="C49" s="151"/>
      <c r="D49" s="151"/>
      <c r="E49" s="152"/>
      <c r="F49" s="234"/>
      <c r="G49" s="235"/>
      <c r="H49" s="235"/>
      <c r="I49" s="235"/>
      <c r="J49" s="235"/>
      <c r="K49" s="235"/>
      <c r="L49" s="235"/>
      <c r="M49" s="235"/>
      <c r="N49" s="235"/>
      <c r="O49" s="236"/>
      <c r="P49" s="240"/>
      <c r="Q49" s="241"/>
      <c r="R49" s="241"/>
      <c r="S49" s="242"/>
      <c r="T49" s="99"/>
      <c r="U49" s="151"/>
      <c r="V49" s="151"/>
      <c r="W49" s="151"/>
      <c r="X49" s="152"/>
      <c r="Y49" s="266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267"/>
      <c r="CE49" s="40" t="s">
        <v>414</v>
      </c>
      <c r="CF49" s="40" t="s">
        <v>110</v>
      </c>
    </row>
    <row r="50" spans="1:84" ht="18" customHeight="1">
      <c r="A50" s="106"/>
      <c r="B50" s="271" t="s">
        <v>2567</v>
      </c>
      <c r="C50" s="272"/>
      <c r="D50" s="272"/>
      <c r="E50" s="273"/>
      <c r="F50" s="231"/>
      <c r="G50" s="232"/>
      <c r="H50" s="232"/>
      <c r="I50" s="232"/>
      <c r="J50" s="232"/>
      <c r="K50" s="232"/>
      <c r="L50" s="232"/>
      <c r="M50" s="232"/>
      <c r="N50" s="232"/>
      <c r="O50" s="233"/>
      <c r="P50" s="237"/>
      <c r="Q50" s="238"/>
      <c r="R50" s="238"/>
      <c r="S50" s="239"/>
      <c r="T50" s="99" t="s">
        <v>45</v>
      </c>
      <c r="U50" s="151"/>
      <c r="V50" s="151"/>
      <c r="W50" s="151"/>
      <c r="X50" s="152"/>
      <c r="Y50" s="266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267"/>
      <c r="CE50" s="40" t="s">
        <v>415</v>
      </c>
      <c r="CF50" s="40" t="s">
        <v>111</v>
      </c>
    </row>
    <row r="51" spans="1:84" ht="18" customHeight="1">
      <c r="A51" s="106"/>
      <c r="B51" s="271"/>
      <c r="C51" s="272"/>
      <c r="D51" s="272"/>
      <c r="E51" s="273"/>
      <c r="F51" s="234"/>
      <c r="G51" s="235"/>
      <c r="H51" s="235"/>
      <c r="I51" s="235"/>
      <c r="J51" s="235"/>
      <c r="K51" s="235"/>
      <c r="L51" s="235"/>
      <c r="M51" s="235"/>
      <c r="N51" s="235"/>
      <c r="O51" s="236"/>
      <c r="P51" s="240"/>
      <c r="Q51" s="241"/>
      <c r="R51" s="241"/>
      <c r="S51" s="242"/>
      <c r="T51" s="99"/>
      <c r="U51" s="151"/>
      <c r="V51" s="151"/>
      <c r="W51" s="151"/>
      <c r="X51" s="152"/>
      <c r="Y51" s="266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267"/>
      <c r="CE51" s="40" t="s">
        <v>416</v>
      </c>
      <c r="CF51" s="40" t="s">
        <v>112</v>
      </c>
    </row>
    <row r="52" spans="1:84" ht="18" customHeight="1">
      <c r="A52" s="106"/>
      <c r="B52" s="271"/>
      <c r="C52" s="272"/>
      <c r="D52" s="272"/>
      <c r="E52" s="273"/>
      <c r="F52" s="231"/>
      <c r="G52" s="232"/>
      <c r="H52" s="232"/>
      <c r="I52" s="232"/>
      <c r="J52" s="232"/>
      <c r="K52" s="232"/>
      <c r="L52" s="232"/>
      <c r="M52" s="232"/>
      <c r="N52" s="232"/>
      <c r="O52" s="233"/>
      <c r="P52" s="237"/>
      <c r="Q52" s="238"/>
      <c r="R52" s="238"/>
      <c r="S52" s="239"/>
      <c r="T52" s="99" t="s">
        <v>46</v>
      </c>
      <c r="U52" s="151"/>
      <c r="V52" s="151"/>
      <c r="W52" s="151"/>
      <c r="X52" s="152"/>
      <c r="Y52" s="266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267"/>
      <c r="CE52" s="40" t="s">
        <v>417</v>
      </c>
      <c r="CF52" s="40" t="s">
        <v>113</v>
      </c>
    </row>
    <row r="53" spans="1:84" ht="18" customHeight="1">
      <c r="A53" s="106"/>
      <c r="B53" s="271"/>
      <c r="C53" s="272"/>
      <c r="D53" s="272"/>
      <c r="E53" s="273"/>
      <c r="F53" s="234"/>
      <c r="G53" s="235"/>
      <c r="H53" s="235"/>
      <c r="I53" s="235"/>
      <c r="J53" s="235"/>
      <c r="K53" s="235"/>
      <c r="L53" s="235"/>
      <c r="M53" s="235"/>
      <c r="N53" s="235"/>
      <c r="O53" s="236"/>
      <c r="P53" s="240"/>
      <c r="Q53" s="241"/>
      <c r="R53" s="241"/>
      <c r="S53" s="242"/>
      <c r="T53" s="99"/>
      <c r="U53" s="151"/>
      <c r="V53" s="151"/>
      <c r="W53" s="151"/>
      <c r="X53" s="152"/>
      <c r="Y53" s="266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267"/>
      <c r="CE53" s="40" t="s">
        <v>813</v>
      </c>
      <c r="CF53" s="40" t="s">
        <v>814</v>
      </c>
    </row>
    <row r="54" spans="1:84" ht="18" customHeight="1">
      <c r="A54" s="106"/>
      <c r="B54" s="271"/>
      <c r="C54" s="272"/>
      <c r="D54" s="272"/>
      <c r="E54" s="273"/>
      <c r="F54" s="231"/>
      <c r="G54" s="232"/>
      <c r="H54" s="232"/>
      <c r="I54" s="232"/>
      <c r="J54" s="232"/>
      <c r="K54" s="232"/>
      <c r="L54" s="232"/>
      <c r="M54" s="232"/>
      <c r="N54" s="232"/>
      <c r="O54" s="233"/>
      <c r="P54" s="237"/>
      <c r="Q54" s="238"/>
      <c r="R54" s="238"/>
      <c r="S54" s="239"/>
      <c r="T54" s="6"/>
      <c r="U54" s="1"/>
      <c r="V54" s="1"/>
      <c r="W54" s="1"/>
      <c r="X54" s="7"/>
      <c r="Y54" s="266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267"/>
      <c r="CE54" s="40" t="s">
        <v>815</v>
      </c>
      <c r="CF54" s="40" t="s">
        <v>816</v>
      </c>
    </row>
    <row r="55" spans="1:84" ht="18" customHeight="1">
      <c r="A55" s="107"/>
      <c r="B55" s="274"/>
      <c r="C55" s="275"/>
      <c r="D55" s="275"/>
      <c r="E55" s="276"/>
      <c r="F55" s="234"/>
      <c r="G55" s="235"/>
      <c r="H55" s="235"/>
      <c r="I55" s="235"/>
      <c r="J55" s="235"/>
      <c r="K55" s="235"/>
      <c r="L55" s="235"/>
      <c r="M55" s="235"/>
      <c r="N55" s="235"/>
      <c r="O55" s="236"/>
      <c r="P55" s="240"/>
      <c r="Q55" s="241"/>
      <c r="R55" s="241"/>
      <c r="S55" s="242"/>
      <c r="T55" s="8"/>
      <c r="U55" s="9"/>
      <c r="V55" s="9"/>
      <c r="W55" s="9"/>
      <c r="X55" s="10"/>
      <c r="Y55" s="268"/>
      <c r="Z55" s="269"/>
      <c r="AA55" s="269"/>
      <c r="AB55" s="269"/>
      <c r="AC55" s="269"/>
      <c r="AD55" s="269"/>
      <c r="AE55" s="269"/>
      <c r="AF55" s="269"/>
      <c r="AG55" s="269"/>
      <c r="AH55" s="269"/>
      <c r="AI55" s="269"/>
      <c r="AJ55" s="269"/>
      <c r="AK55" s="269"/>
      <c r="AL55" s="269"/>
      <c r="AM55" s="269"/>
      <c r="AN55" s="269"/>
      <c r="AO55" s="269"/>
      <c r="AP55" s="269"/>
      <c r="AQ55" s="269"/>
      <c r="AR55" s="269"/>
      <c r="AS55" s="270"/>
      <c r="CE55" s="40" t="s">
        <v>817</v>
      </c>
      <c r="CF55" s="40" t="s">
        <v>818</v>
      </c>
    </row>
    <row r="56" spans="1:84" ht="4.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"/>
      <c r="CE56" s="40" t="s">
        <v>819</v>
      </c>
      <c r="CF56" s="40" t="s">
        <v>820</v>
      </c>
    </row>
    <row r="57" spans="1:84" ht="20.100000000000001" customHeight="1">
      <c r="B57" s="44" t="s">
        <v>600</v>
      </c>
      <c r="CE57" s="40" t="s">
        <v>821</v>
      </c>
      <c r="CF57" s="40" t="s">
        <v>822</v>
      </c>
    </row>
    <row r="58" spans="1:84">
      <c r="CE58" s="40" t="s">
        <v>823</v>
      </c>
      <c r="CF58" s="40" t="s">
        <v>824</v>
      </c>
    </row>
    <row r="59" spans="1:84">
      <c r="CE59" s="40" t="s">
        <v>825</v>
      </c>
      <c r="CF59" s="40" t="s">
        <v>826</v>
      </c>
    </row>
    <row r="60" spans="1:84">
      <c r="CE60" s="40" t="s">
        <v>827</v>
      </c>
      <c r="CF60" s="40" t="s">
        <v>828</v>
      </c>
    </row>
    <row r="61" spans="1:84">
      <c r="CE61" s="40" t="s">
        <v>829</v>
      </c>
      <c r="CF61" s="40" t="s">
        <v>830</v>
      </c>
    </row>
    <row r="62" spans="1:84">
      <c r="CE62" s="40" t="s">
        <v>2454</v>
      </c>
      <c r="CF62" s="40" t="s">
        <v>831</v>
      </c>
    </row>
    <row r="63" spans="1:84">
      <c r="CE63" s="40" t="s">
        <v>832</v>
      </c>
      <c r="CF63" s="40" t="s">
        <v>833</v>
      </c>
    </row>
    <row r="64" spans="1:84">
      <c r="CE64" s="40" t="s">
        <v>834</v>
      </c>
      <c r="CF64" s="40" t="s">
        <v>835</v>
      </c>
    </row>
    <row r="65" spans="83:84">
      <c r="CE65" s="40" t="s">
        <v>836</v>
      </c>
      <c r="CF65" s="40" t="s">
        <v>837</v>
      </c>
    </row>
    <row r="66" spans="83:84">
      <c r="CE66" s="40" t="s">
        <v>1538</v>
      </c>
      <c r="CF66" s="40" t="s">
        <v>1539</v>
      </c>
    </row>
    <row r="67" spans="83:84">
      <c r="CE67" s="40" t="s">
        <v>1540</v>
      </c>
      <c r="CF67" s="40" t="s">
        <v>1541</v>
      </c>
    </row>
    <row r="68" spans="83:84">
      <c r="CE68" s="40" t="s">
        <v>1542</v>
      </c>
      <c r="CF68" s="40" t="s">
        <v>1543</v>
      </c>
    </row>
    <row r="69" spans="83:84">
      <c r="CE69" s="40" t="s">
        <v>850</v>
      </c>
      <c r="CF69" s="40" t="s">
        <v>851</v>
      </c>
    </row>
    <row r="70" spans="83:84">
      <c r="CE70" s="40" t="s">
        <v>2455</v>
      </c>
      <c r="CF70" s="40" t="s">
        <v>852</v>
      </c>
    </row>
    <row r="71" spans="83:84">
      <c r="CE71" s="40" t="s">
        <v>853</v>
      </c>
      <c r="CF71" s="40" t="s">
        <v>854</v>
      </c>
    </row>
    <row r="72" spans="83:84">
      <c r="CE72" s="40" t="s">
        <v>855</v>
      </c>
      <c r="CF72" s="40" t="s">
        <v>856</v>
      </c>
    </row>
    <row r="73" spans="83:84">
      <c r="CE73" s="40" t="s">
        <v>857</v>
      </c>
      <c r="CF73" s="40" t="s">
        <v>858</v>
      </c>
    </row>
    <row r="74" spans="83:84">
      <c r="CE74" s="40" t="s">
        <v>859</v>
      </c>
      <c r="CF74" s="40" t="s">
        <v>860</v>
      </c>
    </row>
    <row r="75" spans="83:84">
      <c r="CE75" s="40" t="s">
        <v>861</v>
      </c>
      <c r="CF75" s="40" t="s">
        <v>862</v>
      </c>
    </row>
    <row r="76" spans="83:84">
      <c r="CE76" s="40" t="s">
        <v>863</v>
      </c>
      <c r="CF76" s="40" t="s">
        <v>864</v>
      </c>
    </row>
    <row r="77" spans="83:84">
      <c r="CE77" s="40" t="s">
        <v>865</v>
      </c>
      <c r="CF77" s="40" t="s">
        <v>866</v>
      </c>
    </row>
    <row r="78" spans="83:84">
      <c r="CE78" s="40" t="s">
        <v>867</v>
      </c>
      <c r="CF78" s="40" t="s">
        <v>868</v>
      </c>
    </row>
    <row r="79" spans="83:84">
      <c r="CE79" s="40" t="s">
        <v>869</v>
      </c>
      <c r="CF79" s="40" t="s">
        <v>870</v>
      </c>
    </row>
    <row r="80" spans="83:84">
      <c r="CE80" s="40" t="s">
        <v>871</v>
      </c>
      <c r="CF80" s="40" t="s">
        <v>872</v>
      </c>
    </row>
    <row r="81" spans="83:84">
      <c r="CE81" s="40" t="s">
        <v>873</v>
      </c>
      <c r="CF81" s="40" t="s">
        <v>874</v>
      </c>
    </row>
    <row r="82" spans="83:84">
      <c r="CE82" s="40" t="s">
        <v>875</v>
      </c>
      <c r="CF82" s="40" t="s">
        <v>876</v>
      </c>
    </row>
    <row r="83" spans="83:84">
      <c r="CE83" s="40" t="s">
        <v>877</v>
      </c>
      <c r="CF83" s="40" t="s">
        <v>878</v>
      </c>
    </row>
    <row r="84" spans="83:84">
      <c r="CE84" s="40" t="s">
        <v>879</v>
      </c>
      <c r="CF84" s="40" t="s">
        <v>880</v>
      </c>
    </row>
    <row r="85" spans="83:84">
      <c r="CE85" s="40" t="s">
        <v>881</v>
      </c>
      <c r="CF85" s="40" t="s">
        <v>882</v>
      </c>
    </row>
    <row r="86" spans="83:84">
      <c r="CE86" s="40" t="s">
        <v>883</v>
      </c>
      <c r="CF86" s="40" t="s">
        <v>884</v>
      </c>
    </row>
    <row r="87" spans="83:84">
      <c r="CE87" s="40" t="s">
        <v>885</v>
      </c>
      <c r="CF87" s="40" t="s">
        <v>886</v>
      </c>
    </row>
    <row r="88" spans="83:84">
      <c r="CE88" s="40" t="s">
        <v>887</v>
      </c>
      <c r="CF88" s="40" t="s">
        <v>888</v>
      </c>
    </row>
    <row r="89" spans="83:84">
      <c r="CE89" s="40" t="s">
        <v>889</v>
      </c>
      <c r="CF89" s="40" t="s">
        <v>890</v>
      </c>
    </row>
    <row r="90" spans="83:84">
      <c r="CE90" s="40" t="s">
        <v>891</v>
      </c>
      <c r="CF90" s="40" t="s">
        <v>892</v>
      </c>
    </row>
    <row r="91" spans="83:84">
      <c r="CE91" s="40" t="s">
        <v>684</v>
      </c>
      <c r="CF91" s="40" t="s">
        <v>685</v>
      </c>
    </row>
    <row r="92" spans="83:84">
      <c r="CE92" s="40" t="s">
        <v>686</v>
      </c>
      <c r="CF92" s="40" t="s">
        <v>687</v>
      </c>
    </row>
    <row r="93" spans="83:84">
      <c r="CE93" s="40" t="s">
        <v>688</v>
      </c>
      <c r="CF93" s="40" t="s">
        <v>689</v>
      </c>
    </row>
    <row r="94" spans="83:84">
      <c r="CE94" s="40" t="s">
        <v>690</v>
      </c>
      <c r="CF94" s="40" t="s">
        <v>691</v>
      </c>
    </row>
    <row r="95" spans="83:84">
      <c r="CE95" s="40" t="s">
        <v>692</v>
      </c>
      <c r="CF95" s="40" t="s">
        <v>693</v>
      </c>
    </row>
    <row r="96" spans="83:84">
      <c r="CE96" s="40" t="s">
        <v>694</v>
      </c>
      <c r="CF96" s="40" t="s">
        <v>695</v>
      </c>
    </row>
    <row r="97" spans="83:84">
      <c r="CE97" s="40" t="s">
        <v>696</v>
      </c>
      <c r="CF97" s="40" t="s">
        <v>697</v>
      </c>
    </row>
    <row r="98" spans="83:84">
      <c r="CE98" s="40" t="s">
        <v>698</v>
      </c>
      <c r="CF98" s="40" t="s">
        <v>699</v>
      </c>
    </row>
    <row r="99" spans="83:84">
      <c r="CE99" s="40" t="s">
        <v>700</v>
      </c>
      <c r="CF99" s="40" t="s">
        <v>701</v>
      </c>
    </row>
    <row r="100" spans="83:84">
      <c r="CE100" s="40" t="s">
        <v>702</v>
      </c>
      <c r="CF100" s="40" t="s">
        <v>703</v>
      </c>
    </row>
    <row r="101" spans="83:84">
      <c r="CE101" s="40" t="s">
        <v>704</v>
      </c>
      <c r="CF101" s="40" t="s">
        <v>705</v>
      </c>
    </row>
    <row r="102" spans="83:84">
      <c r="CE102" s="40" t="s">
        <v>706</v>
      </c>
      <c r="CF102" s="40" t="s">
        <v>707</v>
      </c>
    </row>
    <row r="103" spans="83:84">
      <c r="CE103" s="40" t="s">
        <v>708</v>
      </c>
      <c r="CF103" s="40" t="s">
        <v>709</v>
      </c>
    </row>
    <row r="104" spans="83:84">
      <c r="CE104" s="40" t="s">
        <v>710</v>
      </c>
      <c r="CF104" s="40" t="s">
        <v>711</v>
      </c>
    </row>
    <row r="105" spans="83:84">
      <c r="CE105" s="40" t="s">
        <v>712</v>
      </c>
      <c r="CF105" s="40" t="s">
        <v>713</v>
      </c>
    </row>
    <row r="106" spans="83:84">
      <c r="CE106" s="40" t="s">
        <v>714</v>
      </c>
      <c r="CF106" s="40" t="s">
        <v>715</v>
      </c>
    </row>
    <row r="107" spans="83:84">
      <c r="CE107" s="40" t="s">
        <v>716</v>
      </c>
      <c r="CF107" s="40" t="s">
        <v>717</v>
      </c>
    </row>
    <row r="108" spans="83:84">
      <c r="CE108" s="40" t="s">
        <v>718</v>
      </c>
      <c r="CF108" s="40" t="s">
        <v>719</v>
      </c>
    </row>
    <row r="109" spans="83:84">
      <c r="CE109" s="40" t="s">
        <v>2456</v>
      </c>
      <c r="CF109" s="40" t="s">
        <v>720</v>
      </c>
    </row>
    <row r="110" spans="83:84">
      <c r="CE110" s="40" t="s">
        <v>721</v>
      </c>
      <c r="CF110" s="40" t="s">
        <v>722</v>
      </c>
    </row>
    <row r="111" spans="83:84">
      <c r="CE111" s="40" t="s">
        <v>723</v>
      </c>
      <c r="CF111" s="40" t="s">
        <v>724</v>
      </c>
    </row>
    <row r="112" spans="83:84">
      <c r="CE112" s="40" t="s">
        <v>646</v>
      </c>
      <c r="CF112" s="40" t="s">
        <v>647</v>
      </c>
    </row>
    <row r="113" spans="83:84">
      <c r="CE113" s="40" t="s">
        <v>648</v>
      </c>
      <c r="CF113" s="40" t="s">
        <v>649</v>
      </c>
    </row>
    <row r="114" spans="83:84">
      <c r="CE114" s="40" t="s">
        <v>650</v>
      </c>
      <c r="CF114" s="40" t="s">
        <v>651</v>
      </c>
    </row>
    <row r="115" spans="83:84">
      <c r="CE115" s="40" t="s">
        <v>652</v>
      </c>
      <c r="CF115" s="40" t="s">
        <v>653</v>
      </c>
    </row>
    <row r="116" spans="83:84">
      <c r="CE116" s="40" t="s">
        <v>2457</v>
      </c>
      <c r="CF116" s="40" t="s">
        <v>654</v>
      </c>
    </row>
    <row r="117" spans="83:84">
      <c r="CE117" s="40" t="s">
        <v>2458</v>
      </c>
      <c r="CF117" s="40" t="s">
        <v>655</v>
      </c>
    </row>
    <row r="118" spans="83:84">
      <c r="CE118" s="40" t="s">
        <v>656</v>
      </c>
      <c r="CF118" s="40" t="s">
        <v>657</v>
      </c>
    </row>
    <row r="119" spans="83:84">
      <c r="CE119" s="40" t="s">
        <v>658</v>
      </c>
      <c r="CF119" s="40" t="s">
        <v>659</v>
      </c>
    </row>
    <row r="120" spans="83:84">
      <c r="CE120" s="40" t="s">
        <v>660</v>
      </c>
      <c r="CF120" s="40" t="s">
        <v>661</v>
      </c>
    </row>
    <row r="121" spans="83:84">
      <c r="CE121" s="40" t="s">
        <v>662</v>
      </c>
      <c r="CF121" s="40" t="s">
        <v>663</v>
      </c>
    </row>
    <row r="122" spans="83:84">
      <c r="CE122" s="40" t="s">
        <v>664</v>
      </c>
      <c r="CF122" s="40" t="s">
        <v>665</v>
      </c>
    </row>
    <row r="123" spans="83:84">
      <c r="CE123" s="40" t="s">
        <v>666</v>
      </c>
      <c r="CF123" s="40" t="s">
        <v>667</v>
      </c>
    </row>
    <row r="124" spans="83:84">
      <c r="CE124" s="40" t="s">
        <v>668</v>
      </c>
      <c r="CF124" s="40" t="s">
        <v>669</v>
      </c>
    </row>
    <row r="125" spans="83:84">
      <c r="CE125" s="40" t="s">
        <v>670</v>
      </c>
      <c r="CF125" s="40" t="s">
        <v>671</v>
      </c>
    </row>
    <row r="126" spans="83:84">
      <c r="CE126" s="40" t="s">
        <v>672</v>
      </c>
      <c r="CF126" s="40" t="s">
        <v>673</v>
      </c>
    </row>
    <row r="127" spans="83:84">
      <c r="CE127" s="40" t="s">
        <v>674</v>
      </c>
      <c r="CF127" s="40" t="s">
        <v>675</v>
      </c>
    </row>
    <row r="128" spans="83:84">
      <c r="CE128" s="40" t="s">
        <v>676</v>
      </c>
      <c r="CF128" s="40" t="s">
        <v>677</v>
      </c>
    </row>
    <row r="129" spans="83:84">
      <c r="CE129" s="40" t="s">
        <v>678</v>
      </c>
      <c r="CF129" s="40" t="s">
        <v>679</v>
      </c>
    </row>
    <row r="130" spans="83:84">
      <c r="CE130" s="40" t="s">
        <v>680</v>
      </c>
      <c r="CF130" s="40" t="s">
        <v>681</v>
      </c>
    </row>
    <row r="131" spans="83:84">
      <c r="CE131" s="40" t="s">
        <v>725</v>
      </c>
      <c r="CF131" s="40" t="s">
        <v>726</v>
      </c>
    </row>
    <row r="132" spans="83:84">
      <c r="CE132" s="40" t="s">
        <v>727</v>
      </c>
      <c r="CF132" s="40" t="s">
        <v>728</v>
      </c>
    </row>
    <row r="133" spans="83:84">
      <c r="CE133" s="40" t="s">
        <v>729</v>
      </c>
      <c r="CF133" s="40" t="s">
        <v>730</v>
      </c>
    </row>
    <row r="134" spans="83:84">
      <c r="CE134" s="40" t="s">
        <v>731</v>
      </c>
      <c r="CF134" s="40" t="s">
        <v>732</v>
      </c>
    </row>
    <row r="135" spans="83:84">
      <c r="CE135" s="40" t="s">
        <v>733</v>
      </c>
      <c r="CF135" s="40" t="s">
        <v>734</v>
      </c>
    </row>
    <row r="136" spans="83:84">
      <c r="CE136" s="40" t="s">
        <v>735</v>
      </c>
      <c r="CF136" s="40" t="s">
        <v>736</v>
      </c>
    </row>
    <row r="137" spans="83:84">
      <c r="CE137" s="40" t="s">
        <v>737</v>
      </c>
      <c r="CF137" s="40" t="s">
        <v>738</v>
      </c>
    </row>
    <row r="138" spans="83:84">
      <c r="CE138" s="40" t="s">
        <v>739</v>
      </c>
      <c r="CF138" s="40" t="s">
        <v>740</v>
      </c>
    </row>
    <row r="139" spans="83:84">
      <c r="CE139" s="40" t="s">
        <v>741</v>
      </c>
      <c r="CF139" s="40" t="s">
        <v>742</v>
      </c>
    </row>
    <row r="140" spans="83:84">
      <c r="CE140" s="40" t="s">
        <v>743</v>
      </c>
      <c r="CF140" s="40" t="s">
        <v>744</v>
      </c>
    </row>
    <row r="141" spans="83:84">
      <c r="CE141" s="40" t="s">
        <v>745</v>
      </c>
      <c r="CF141" s="40" t="s">
        <v>746</v>
      </c>
    </row>
    <row r="142" spans="83:84">
      <c r="CE142" s="40" t="s">
        <v>747</v>
      </c>
      <c r="CF142" s="40" t="s">
        <v>748</v>
      </c>
    </row>
    <row r="143" spans="83:84">
      <c r="CE143" s="40" t="s">
        <v>749</v>
      </c>
      <c r="CF143" s="40" t="s">
        <v>750</v>
      </c>
    </row>
    <row r="144" spans="83:84">
      <c r="CE144" s="40" t="s">
        <v>751</v>
      </c>
      <c r="CF144" s="40" t="s">
        <v>752</v>
      </c>
    </row>
    <row r="145" spans="83:84">
      <c r="CE145" s="40" t="s">
        <v>753</v>
      </c>
      <c r="CF145" s="40" t="s">
        <v>754</v>
      </c>
    </row>
    <row r="146" spans="83:84">
      <c r="CE146" s="40" t="s">
        <v>755</v>
      </c>
      <c r="CF146" s="40" t="s">
        <v>756</v>
      </c>
    </row>
    <row r="147" spans="83:84">
      <c r="CE147" s="40" t="s">
        <v>757</v>
      </c>
      <c r="CF147" s="40" t="s">
        <v>758</v>
      </c>
    </row>
    <row r="148" spans="83:84">
      <c r="CE148" s="40" t="s">
        <v>759</v>
      </c>
      <c r="CF148" s="40" t="s">
        <v>760</v>
      </c>
    </row>
    <row r="149" spans="83:84">
      <c r="CE149" s="40" t="s">
        <v>795</v>
      </c>
      <c r="CF149" s="40" t="s">
        <v>796</v>
      </c>
    </row>
    <row r="150" spans="83:84">
      <c r="CE150" s="40" t="s">
        <v>797</v>
      </c>
      <c r="CF150" s="40" t="s">
        <v>798</v>
      </c>
    </row>
    <row r="151" spans="83:84">
      <c r="CE151" s="40" t="s">
        <v>799</v>
      </c>
      <c r="CF151" s="40" t="s">
        <v>800</v>
      </c>
    </row>
    <row r="152" spans="83:84">
      <c r="CE152" s="40" t="s">
        <v>801</v>
      </c>
      <c r="CF152" s="40" t="s">
        <v>802</v>
      </c>
    </row>
    <row r="153" spans="83:84">
      <c r="CE153" s="40" t="s">
        <v>803</v>
      </c>
      <c r="CF153" s="40" t="s">
        <v>804</v>
      </c>
    </row>
    <row r="154" spans="83:84">
      <c r="CE154" s="40" t="s">
        <v>805</v>
      </c>
      <c r="CF154" s="40" t="s">
        <v>806</v>
      </c>
    </row>
    <row r="155" spans="83:84">
      <c r="CE155" s="40" t="s">
        <v>807</v>
      </c>
      <c r="CF155" s="40" t="s">
        <v>808</v>
      </c>
    </row>
    <row r="156" spans="83:84">
      <c r="CE156" s="40" t="s">
        <v>809</v>
      </c>
      <c r="CF156" s="40" t="s">
        <v>810</v>
      </c>
    </row>
    <row r="157" spans="83:84">
      <c r="CE157" s="40" t="s">
        <v>761</v>
      </c>
      <c r="CF157" s="40" t="s">
        <v>762</v>
      </c>
    </row>
    <row r="158" spans="83:84">
      <c r="CE158" s="40" t="s">
        <v>763</v>
      </c>
      <c r="CF158" s="40" t="s">
        <v>764</v>
      </c>
    </row>
    <row r="159" spans="83:84">
      <c r="CE159" s="40" t="s">
        <v>765</v>
      </c>
      <c r="CF159" s="40" t="s">
        <v>766</v>
      </c>
    </row>
    <row r="160" spans="83:84">
      <c r="CE160" s="40" t="s">
        <v>767</v>
      </c>
      <c r="CF160" s="40" t="s">
        <v>768</v>
      </c>
    </row>
    <row r="161" spans="83:84">
      <c r="CE161" s="40" t="s">
        <v>769</v>
      </c>
      <c r="CF161" s="40" t="s">
        <v>770</v>
      </c>
    </row>
    <row r="162" spans="83:84">
      <c r="CE162" s="40" t="s">
        <v>771</v>
      </c>
      <c r="CF162" s="40" t="s">
        <v>772</v>
      </c>
    </row>
    <row r="163" spans="83:84">
      <c r="CE163" s="40" t="s">
        <v>773</v>
      </c>
      <c r="CF163" s="40" t="s">
        <v>774</v>
      </c>
    </row>
    <row r="164" spans="83:84">
      <c r="CE164" s="40" t="s">
        <v>775</v>
      </c>
      <c r="CF164" s="40" t="s">
        <v>776</v>
      </c>
    </row>
    <row r="165" spans="83:84">
      <c r="CE165" s="40" t="s">
        <v>777</v>
      </c>
      <c r="CF165" s="40" t="s">
        <v>778</v>
      </c>
    </row>
    <row r="166" spans="83:84">
      <c r="CE166" s="40" t="s">
        <v>779</v>
      </c>
      <c r="CF166" s="40" t="s">
        <v>780</v>
      </c>
    </row>
    <row r="167" spans="83:84">
      <c r="CE167" s="40" t="s">
        <v>781</v>
      </c>
      <c r="CF167" s="40" t="s">
        <v>782</v>
      </c>
    </row>
    <row r="168" spans="83:84">
      <c r="CE168" s="40" t="s">
        <v>783</v>
      </c>
      <c r="CF168" s="40" t="s">
        <v>784</v>
      </c>
    </row>
    <row r="169" spans="83:84">
      <c r="CE169" s="40" t="s">
        <v>785</v>
      </c>
      <c r="CF169" s="40" t="s">
        <v>786</v>
      </c>
    </row>
    <row r="170" spans="83:84">
      <c r="CE170" s="40" t="s">
        <v>787</v>
      </c>
      <c r="CF170" s="40" t="s">
        <v>788</v>
      </c>
    </row>
    <row r="171" spans="83:84">
      <c r="CE171" s="40" t="s">
        <v>789</v>
      </c>
      <c r="CF171" s="40" t="s">
        <v>790</v>
      </c>
    </row>
    <row r="172" spans="83:84">
      <c r="CE172" s="40" t="s">
        <v>791</v>
      </c>
      <c r="CF172" s="40" t="s">
        <v>792</v>
      </c>
    </row>
    <row r="173" spans="83:84">
      <c r="CE173" s="40" t="s">
        <v>793</v>
      </c>
      <c r="CF173" s="40" t="s">
        <v>794</v>
      </c>
    </row>
    <row r="174" spans="83:84">
      <c r="CE174" s="40" t="s">
        <v>893</v>
      </c>
      <c r="CF174" s="40" t="s">
        <v>894</v>
      </c>
    </row>
    <row r="175" spans="83:84">
      <c r="CE175" s="40" t="s">
        <v>895</v>
      </c>
      <c r="CF175" s="40" t="s">
        <v>896</v>
      </c>
    </row>
    <row r="176" spans="83:84">
      <c r="CE176" s="40" t="s">
        <v>897</v>
      </c>
      <c r="CF176" s="40" t="s">
        <v>898</v>
      </c>
    </row>
    <row r="177" spans="83:84">
      <c r="CE177" s="40" t="s">
        <v>899</v>
      </c>
      <c r="CF177" s="40" t="s">
        <v>900</v>
      </c>
    </row>
    <row r="178" spans="83:84">
      <c r="CE178" s="40" t="s">
        <v>901</v>
      </c>
      <c r="CF178" s="40" t="s">
        <v>902</v>
      </c>
    </row>
    <row r="179" spans="83:84">
      <c r="CE179" s="40" t="s">
        <v>903</v>
      </c>
      <c r="CF179" s="40" t="s">
        <v>904</v>
      </c>
    </row>
    <row r="180" spans="83:84">
      <c r="CE180" s="40" t="s">
        <v>905</v>
      </c>
      <c r="CF180" s="40" t="s">
        <v>906</v>
      </c>
    </row>
    <row r="181" spans="83:84">
      <c r="CE181" s="40" t="s">
        <v>2459</v>
      </c>
      <c r="CF181" s="40" t="s">
        <v>838</v>
      </c>
    </row>
    <row r="182" spans="83:84">
      <c r="CE182" s="40" t="s">
        <v>839</v>
      </c>
      <c r="CF182" s="40" t="s">
        <v>840</v>
      </c>
    </row>
    <row r="183" spans="83:84">
      <c r="CE183" s="40" t="s">
        <v>841</v>
      </c>
      <c r="CF183" s="40" t="s">
        <v>842</v>
      </c>
    </row>
    <row r="184" spans="83:84">
      <c r="CE184" s="40" t="s">
        <v>843</v>
      </c>
      <c r="CF184" s="40" t="s">
        <v>844</v>
      </c>
    </row>
    <row r="185" spans="83:84">
      <c r="CE185" s="40" t="s">
        <v>845</v>
      </c>
      <c r="CF185" s="40" t="s">
        <v>846</v>
      </c>
    </row>
    <row r="186" spans="83:84">
      <c r="CE186" s="40" t="s">
        <v>847</v>
      </c>
      <c r="CF186" s="40" t="s">
        <v>848</v>
      </c>
    </row>
    <row r="187" spans="83:84">
      <c r="CE187" s="40" t="s">
        <v>2460</v>
      </c>
      <c r="CF187" s="40" t="s">
        <v>849</v>
      </c>
    </row>
    <row r="188" spans="83:84">
      <c r="CE188" s="40" t="s">
        <v>2524</v>
      </c>
      <c r="CF188" s="40" t="s">
        <v>907</v>
      </c>
    </row>
    <row r="189" spans="83:84">
      <c r="CE189" s="40" t="s">
        <v>2525</v>
      </c>
      <c r="CF189" s="40" t="s">
        <v>908</v>
      </c>
    </row>
    <row r="190" spans="83:84">
      <c r="CE190" s="40" t="s">
        <v>2526</v>
      </c>
      <c r="CF190" s="40" t="s">
        <v>909</v>
      </c>
    </row>
    <row r="191" spans="83:84">
      <c r="CE191" s="40" t="s">
        <v>2527</v>
      </c>
      <c r="CF191" s="40" t="s">
        <v>910</v>
      </c>
    </row>
    <row r="192" spans="83:84">
      <c r="CE192" s="40" t="s">
        <v>2461</v>
      </c>
      <c r="CF192" s="40" t="s">
        <v>911</v>
      </c>
    </row>
    <row r="193" spans="83:84">
      <c r="CE193" s="40" t="s">
        <v>912</v>
      </c>
      <c r="CF193" s="40" t="s">
        <v>913</v>
      </c>
    </row>
    <row r="194" spans="83:84">
      <c r="CE194" s="40" t="s">
        <v>2462</v>
      </c>
      <c r="CF194" s="40" t="s">
        <v>914</v>
      </c>
    </row>
    <row r="195" spans="83:84">
      <c r="CE195" s="40" t="s">
        <v>915</v>
      </c>
      <c r="CF195" s="40" t="s">
        <v>916</v>
      </c>
    </row>
    <row r="196" spans="83:84">
      <c r="CE196" s="40" t="s">
        <v>917</v>
      </c>
      <c r="CF196" s="40" t="s">
        <v>918</v>
      </c>
    </row>
    <row r="197" spans="83:84">
      <c r="CE197" s="40" t="s">
        <v>919</v>
      </c>
      <c r="CF197" s="40" t="s">
        <v>920</v>
      </c>
    </row>
    <row r="198" spans="83:84">
      <c r="CE198" s="40" t="s">
        <v>921</v>
      </c>
      <c r="CF198" s="40" t="s">
        <v>922</v>
      </c>
    </row>
    <row r="199" spans="83:84">
      <c r="CE199" s="40" t="s">
        <v>923</v>
      </c>
      <c r="CF199" s="40" t="s">
        <v>924</v>
      </c>
    </row>
    <row r="200" spans="83:84">
      <c r="CE200" s="40" t="s">
        <v>925</v>
      </c>
      <c r="CF200" s="40" t="s">
        <v>926</v>
      </c>
    </row>
    <row r="201" spans="83:84">
      <c r="CE201" s="40" t="s">
        <v>927</v>
      </c>
      <c r="CF201" s="40" t="s">
        <v>928</v>
      </c>
    </row>
    <row r="202" spans="83:84">
      <c r="CE202" s="40" t="s">
        <v>929</v>
      </c>
      <c r="CF202" s="40" t="s">
        <v>930</v>
      </c>
    </row>
    <row r="203" spans="83:84">
      <c r="CE203" s="40" t="s">
        <v>931</v>
      </c>
      <c r="CF203" s="40" t="s">
        <v>932</v>
      </c>
    </row>
    <row r="204" spans="83:84">
      <c r="CE204" s="40" t="s">
        <v>933</v>
      </c>
      <c r="CF204" s="40" t="s">
        <v>934</v>
      </c>
    </row>
    <row r="205" spans="83:84">
      <c r="CE205" s="40" t="s">
        <v>935</v>
      </c>
      <c r="CF205" s="40" t="s">
        <v>936</v>
      </c>
    </row>
    <row r="206" spans="83:84">
      <c r="CE206" s="40" t="s">
        <v>937</v>
      </c>
      <c r="CF206" s="40" t="s">
        <v>938</v>
      </c>
    </row>
    <row r="207" spans="83:84">
      <c r="CE207" s="40" t="s">
        <v>939</v>
      </c>
      <c r="CF207" s="40" t="s">
        <v>940</v>
      </c>
    </row>
    <row r="208" spans="83:84">
      <c r="CE208" s="40" t="s">
        <v>941</v>
      </c>
      <c r="CF208" s="40" t="s">
        <v>942</v>
      </c>
    </row>
    <row r="209" spans="83:84">
      <c r="CE209" s="40" t="s">
        <v>943</v>
      </c>
      <c r="CF209" s="40" t="s">
        <v>944</v>
      </c>
    </row>
    <row r="210" spans="83:84">
      <c r="CE210" s="40" t="s">
        <v>945</v>
      </c>
      <c r="CF210" s="40" t="s">
        <v>946</v>
      </c>
    </row>
    <row r="211" spans="83:84">
      <c r="CE211" s="40" t="s">
        <v>947</v>
      </c>
      <c r="CF211" s="40" t="s">
        <v>948</v>
      </c>
    </row>
    <row r="212" spans="83:84">
      <c r="CE212" s="40" t="s">
        <v>949</v>
      </c>
      <c r="CF212" s="40" t="s">
        <v>950</v>
      </c>
    </row>
    <row r="213" spans="83:84">
      <c r="CE213" s="40" t="s">
        <v>951</v>
      </c>
      <c r="CF213" s="40" t="s">
        <v>952</v>
      </c>
    </row>
    <row r="214" spans="83:84">
      <c r="CE214" s="40" t="s">
        <v>953</v>
      </c>
      <c r="CF214" s="40" t="s">
        <v>954</v>
      </c>
    </row>
    <row r="215" spans="83:84">
      <c r="CE215" s="40" t="s">
        <v>955</v>
      </c>
      <c r="CF215" s="40" t="s">
        <v>956</v>
      </c>
    </row>
    <row r="216" spans="83:84">
      <c r="CE216" s="40" t="s">
        <v>957</v>
      </c>
      <c r="CF216" s="40" t="s">
        <v>958</v>
      </c>
    </row>
    <row r="217" spans="83:84">
      <c r="CE217" s="40" t="s">
        <v>959</v>
      </c>
      <c r="CF217" s="40" t="s">
        <v>960</v>
      </c>
    </row>
    <row r="218" spans="83:84">
      <c r="CE218" s="40" t="s">
        <v>961</v>
      </c>
      <c r="CF218" s="40" t="s">
        <v>962</v>
      </c>
    </row>
    <row r="219" spans="83:84">
      <c r="CE219" s="40" t="s">
        <v>963</v>
      </c>
      <c r="CF219" s="40" t="s">
        <v>964</v>
      </c>
    </row>
    <row r="220" spans="83:84">
      <c r="CE220" s="40" t="s">
        <v>965</v>
      </c>
      <c r="CF220" s="40" t="s">
        <v>966</v>
      </c>
    </row>
    <row r="221" spans="83:84">
      <c r="CE221" s="40" t="s">
        <v>967</v>
      </c>
      <c r="CF221" s="40" t="s">
        <v>968</v>
      </c>
    </row>
    <row r="222" spans="83:84">
      <c r="CE222" s="40" t="s">
        <v>969</v>
      </c>
      <c r="CF222" s="40" t="s">
        <v>970</v>
      </c>
    </row>
    <row r="223" spans="83:84">
      <c r="CE223" s="40" t="s">
        <v>972</v>
      </c>
      <c r="CF223" s="40" t="s">
        <v>973</v>
      </c>
    </row>
    <row r="224" spans="83:84">
      <c r="CE224" s="40" t="s">
        <v>2556</v>
      </c>
      <c r="CF224" s="40" t="s">
        <v>971</v>
      </c>
    </row>
    <row r="225" spans="83:84">
      <c r="CE225" s="40" t="s">
        <v>1004</v>
      </c>
      <c r="CF225" s="40" t="s">
        <v>1005</v>
      </c>
    </row>
    <row r="226" spans="83:84">
      <c r="CE226" s="40" t="s">
        <v>1006</v>
      </c>
      <c r="CF226" s="40" t="s">
        <v>1007</v>
      </c>
    </row>
    <row r="227" spans="83:84">
      <c r="CE227" s="40" t="s">
        <v>1008</v>
      </c>
      <c r="CF227" s="40" t="s">
        <v>1009</v>
      </c>
    </row>
    <row r="228" spans="83:84">
      <c r="CE228" s="40" t="s">
        <v>1010</v>
      </c>
      <c r="CF228" s="40" t="s">
        <v>1011</v>
      </c>
    </row>
    <row r="229" spans="83:84">
      <c r="CE229" s="40" t="s">
        <v>1012</v>
      </c>
      <c r="CF229" s="40" t="s">
        <v>1013</v>
      </c>
    </row>
    <row r="230" spans="83:84">
      <c r="CE230" s="40" t="s">
        <v>1014</v>
      </c>
      <c r="CF230" s="40" t="s">
        <v>1015</v>
      </c>
    </row>
    <row r="231" spans="83:84">
      <c r="CE231" s="40" t="s">
        <v>1016</v>
      </c>
      <c r="CF231" s="40" t="s">
        <v>1017</v>
      </c>
    </row>
    <row r="232" spans="83:84">
      <c r="CE232" s="40" t="s">
        <v>1018</v>
      </c>
      <c r="CF232" s="40" t="s">
        <v>1019</v>
      </c>
    </row>
    <row r="233" spans="83:84">
      <c r="CE233" s="40" t="s">
        <v>1020</v>
      </c>
      <c r="CF233" s="40" t="s">
        <v>1021</v>
      </c>
    </row>
    <row r="234" spans="83:84">
      <c r="CE234" s="40" t="s">
        <v>2463</v>
      </c>
      <c r="CF234" s="40" t="s">
        <v>1022</v>
      </c>
    </row>
    <row r="235" spans="83:84">
      <c r="CE235" s="40" t="s">
        <v>2464</v>
      </c>
      <c r="CF235" s="40" t="s">
        <v>1023</v>
      </c>
    </row>
    <row r="236" spans="83:84">
      <c r="CE236" s="40" t="s">
        <v>1024</v>
      </c>
      <c r="CF236" s="40" t="s">
        <v>1025</v>
      </c>
    </row>
    <row r="237" spans="83:84">
      <c r="CE237" s="40" t="s">
        <v>1026</v>
      </c>
      <c r="CF237" s="40" t="s">
        <v>1027</v>
      </c>
    </row>
    <row r="238" spans="83:84">
      <c r="CE238" s="40" t="s">
        <v>1028</v>
      </c>
      <c r="CF238" s="40" t="s">
        <v>1029</v>
      </c>
    </row>
    <row r="239" spans="83:84">
      <c r="CE239" s="40" t="s">
        <v>1030</v>
      </c>
      <c r="CF239" s="40" t="s">
        <v>1031</v>
      </c>
    </row>
    <row r="240" spans="83:84">
      <c r="CE240" s="40" t="s">
        <v>1032</v>
      </c>
      <c r="CF240" s="40" t="s">
        <v>1033</v>
      </c>
    </row>
    <row r="241" spans="83:84">
      <c r="CE241" s="40" t="s">
        <v>1034</v>
      </c>
      <c r="CF241" s="40" t="s">
        <v>1035</v>
      </c>
    </row>
    <row r="242" spans="83:84">
      <c r="CE242" s="40" t="s">
        <v>1036</v>
      </c>
      <c r="CF242" s="40" t="s">
        <v>1037</v>
      </c>
    </row>
    <row r="243" spans="83:84">
      <c r="CE243" s="40" t="s">
        <v>1038</v>
      </c>
      <c r="CF243" s="40" t="s">
        <v>1039</v>
      </c>
    </row>
    <row r="244" spans="83:84">
      <c r="CE244" s="40" t="s">
        <v>1040</v>
      </c>
      <c r="CF244" s="40" t="s">
        <v>1041</v>
      </c>
    </row>
    <row r="245" spans="83:84">
      <c r="CE245" s="40" t="s">
        <v>1042</v>
      </c>
      <c r="CF245" s="40" t="s">
        <v>1043</v>
      </c>
    </row>
    <row r="246" spans="83:84">
      <c r="CE246" s="40" t="s">
        <v>1044</v>
      </c>
      <c r="CF246" s="40" t="s">
        <v>1045</v>
      </c>
    </row>
    <row r="247" spans="83:84">
      <c r="CE247" s="40" t="s">
        <v>1046</v>
      </c>
      <c r="CF247" s="40" t="s">
        <v>1047</v>
      </c>
    </row>
    <row r="248" spans="83:84">
      <c r="CE248" s="40" t="s">
        <v>1048</v>
      </c>
      <c r="CF248" s="40" t="s">
        <v>1049</v>
      </c>
    </row>
    <row r="249" spans="83:84">
      <c r="CE249" s="40" t="s">
        <v>1050</v>
      </c>
      <c r="CF249" s="40" t="s">
        <v>1051</v>
      </c>
    </row>
    <row r="250" spans="83:84">
      <c r="CE250" s="40" t="s">
        <v>1052</v>
      </c>
      <c r="CF250" s="40" t="s">
        <v>1053</v>
      </c>
    </row>
    <row r="251" spans="83:84">
      <c r="CE251" s="40" t="s">
        <v>1054</v>
      </c>
      <c r="CF251" s="40" t="s">
        <v>1055</v>
      </c>
    </row>
    <row r="252" spans="83:84">
      <c r="CE252" s="40" t="s">
        <v>1056</v>
      </c>
      <c r="CF252" s="40" t="s">
        <v>1057</v>
      </c>
    </row>
    <row r="253" spans="83:84">
      <c r="CE253" s="40" t="s">
        <v>2465</v>
      </c>
      <c r="CF253" s="40" t="s">
        <v>1058</v>
      </c>
    </row>
    <row r="254" spans="83:84">
      <c r="CE254" s="40" t="s">
        <v>1059</v>
      </c>
      <c r="CF254" s="40" t="s">
        <v>1060</v>
      </c>
    </row>
    <row r="255" spans="83:84">
      <c r="CE255" s="40" t="s">
        <v>1061</v>
      </c>
      <c r="CF255" s="40" t="s">
        <v>1062</v>
      </c>
    </row>
    <row r="256" spans="83:84">
      <c r="CE256" s="40" t="s">
        <v>2466</v>
      </c>
      <c r="CF256" s="40" t="s">
        <v>1063</v>
      </c>
    </row>
    <row r="257" spans="83:84">
      <c r="CE257" s="40" t="s">
        <v>1064</v>
      </c>
      <c r="CF257" s="40" t="s">
        <v>1065</v>
      </c>
    </row>
    <row r="258" spans="83:84">
      <c r="CE258" s="40" t="s">
        <v>1066</v>
      </c>
      <c r="CF258" s="40" t="s">
        <v>1067</v>
      </c>
    </row>
    <row r="259" spans="83:84">
      <c r="CE259" s="40" t="s">
        <v>1068</v>
      </c>
      <c r="CF259" s="40" t="s">
        <v>1069</v>
      </c>
    </row>
    <row r="260" spans="83:84">
      <c r="CE260" s="40" t="s">
        <v>1070</v>
      </c>
      <c r="CF260" s="40" t="s">
        <v>1071</v>
      </c>
    </row>
    <row r="261" spans="83:84">
      <c r="CE261" s="40" t="s">
        <v>1072</v>
      </c>
      <c r="CF261" s="40" t="s">
        <v>1073</v>
      </c>
    </row>
    <row r="262" spans="83:84">
      <c r="CE262" s="40" t="s">
        <v>1074</v>
      </c>
      <c r="CF262" s="40" t="s">
        <v>1075</v>
      </c>
    </row>
    <row r="263" spans="83:84">
      <c r="CE263" s="40" t="s">
        <v>1076</v>
      </c>
      <c r="CF263" s="40" t="s">
        <v>1077</v>
      </c>
    </row>
    <row r="264" spans="83:84">
      <c r="CE264" s="40" t="s">
        <v>1078</v>
      </c>
      <c r="CF264" s="40" t="s">
        <v>1079</v>
      </c>
    </row>
    <row r="265" spans="83:84">
      <c r="CE265" s="40" t="s">
        <v>1080</v>
      </c>
      <c r="CF265" s="40" t="s">
        <v>1081</v>
      </c>
    </row>
    <row r="266" spans="83:84">
      <c r="CE266" s="40" t="s">
        <v>1082</v>
      </c>
      <c r="CF266" s="40" t="s">
        <v>1083</v>
      </c>
    </row>
    <row r="267" spans="83:84">
      <c r="CE267" s="40" t="s">
        <v>1084</v>
      </c>
      <c r="CF267" s="40" t="s">
        <v>1085</v>
      </c>
    </row>
    <row r="268" spans="83:84">
      <c r="CE268" s="40" t="s">
        <v>1086</v>
      </c>
      <c r="CF268" s="40" t="s">
        <v>1087</v>
      </c>
    </row>
    <row r="269" spans="83:84">
      <c r="CE269" s="40" t="s">
        <v>1233</v>
      </c>
      <c r="CF269" s="40" t="s">
        <v>1234</v>
      </c>
    </row>
    <row r="270" spans="83:84">
      <c r="CE270" s="40" t="s">
        <v>1235</v>
      </c>
      <c r="CF270" s="40" t="s">
        <v>1236</v>
      </c>
    </row>
    <row r="271" spans="83:84">
      <c r="CE271" s="40" t="s">
        <v>1237</v>
      </c>
      <c r="CF271" s="40" t="s">
        <v>1238</v>
      </c>
    </row>
    <row r="272" spans="83:84">
      <c r="CE272" s="40" t="s">
        <v>1239</v>
      </c>
      <c r="CF272" s="40" t="s">
        <v>1240</v>
      </c>
    </row>
    <row r="273" spans="83:84">
      <c r="CE273" s="40" t="s">
        <v>1241</v>
      </c>
      <c r="CF273" s="40" t="s">
        <v>1242</v>
      </c>
    </row>
    <row r="274" spans="83:84">
      <c r="CE274" s="40" t="s">
        <v>1243</v>
      </c>
      <c r="CF274" s="40" t="s">
        <v>1244</v>
      </c>
    </row>
    <row r="275" spans="83:84">
      <c r="CE275" s="40" t="s">
        <v>1245</v>
      </c>
      <c r="CF275" s="40" t="s">
        <v>1246</v>
      </c>
    </row>
    <row r="276" spans="83:84">
      <c r="CE276" s="40" t="s">
        <v>1247</v>
      </c>
      <c r="CF276" s="40" t="s">
        <v>1248</v>
      </c>
    </row>
    <row r="277" spans="83:84">
      <c r="CE277" s="40" t="s">
        <v>1249</v>
      </c>
      <c r="CF277" s="40" t="s">
        <v>1250</v>
      </c>
    </row>
    <row r="278" spans="83:84">
      <c r="CE278" s="40" t="s">
        <v>1251</v>
      </c>
      <c r="CF278" s="40" t="s">
        <v>1252</v>
      </c>
    </row>
    <row r="279" spans="83:84">
      <c r="CE279" s="40" t="s">
        <v>1253</v>
      </c>
      <c r="CF279" s="40" t="s">
        <v>1254</v>
      </c>
    </row>
    <row r="280" spans="83:84">
      <c r="CE280" s="40" t="s">
        <v>974</v>
      </c>
      <c r="CF280" s="40" t="s">
        <v>975</v>
      </c>
    </row>
    <row r="281" spans="83:84">
      <c r="CE281" s="40" t="s">
        <v>976</v>
      </c>
      <c r="CF281" s="40" t="s">
        <v>977</v>
      </c>
    </row>
    <row r="282" spans="83:84">
      <c r="CE282" s="40" t="s">
        <v>978</v>
      </c>
      <c r="CF282" s="40" t="s">
        <v>979</v>
      </c>
    </row>
    <row r="283" spans="83:84">
      <c r="CE283" s="40" t="s">
        <v>980</v>
      </c>
      <c r="CF283" s="40" t="s">
        <v>981</v>
      </c>
    </row>
    <row r="284" spans="83:84">
      <c r="CE284" s="40" t="s">
        <v>982</v>
      </c>
      <c r="CF284" s="40" t="s">
        <v>983</v>
      </c>
    </row>
    <row r="285" spans="83:84">
      <c r="CE285" s="40" t="s">
        <v>984</v>
      </c>
      <c r="CF285" s="40" t="s">
        <v>985</v>
      </c>
    </row>
    <row r="286" spans="83:84">
      <c r="CE286" s="40" t="s">
        <v>986</v>
      </c>
      <c r="CF286" s="40" t="s">
        <v>987</v>
      </c>
    </row>
    <row r="287" spans="83:84">
      <c r="CE287" s="40" t="s">
        <v>988</v>
      </c>
      <c r="CF287" s="40" t="s">
        <v>989</v>
      </c>
    </row>
    <row r="288" spans="83:84">
      <c r="CE288" s="40" t="s">
        <v>990</v>
      </c>
      <c r="CF288" s="40" t="s">
        <v>991</v>
      </c>
    </row>
    <row r="289" spans="83:84">
      <c r="CE289" s="40" t="s">
        <v>992</v>
      </c>
      <c r="CF289" s="40" t="s">
        <v>993</v>
      </c>
    </row>
    <row r="290" spans="83:84">
      <c r="CE290" s="40" t="s">
        <v>994</v>
      </c>
      <c r="CF290" s="40" t="s">
        <v>995</v>
      </c>
    </row>
    <row r="291" spans="83:84">
      <c r="CE291" s="40" t="s">
        <v>996</v>
      </c>
      <c r="CF291" s="40" t="s">
        <v>997</v>
      </c>
    </row>
    <row r="292" spans="83:84">
      <c r="CE292" s="40" t="s">
        <v>998</v>
      </c>
      <c r="CF292" s="40" t="s">
        <v>999</v>
      </c>
    </row>
    <row r="293" spans="83:84">
      <c r="CE293" s="40" t="s">
        <v>1000</v>
      </c>
      <c r="CF293" s="40" t="s">
        <v>1001</v>
      </c>
    </row>
    <row r="294" spans="83:84">
      <c r="CE294" s="40" t="s">
        <v>1002</v>
      </c>
      <c r="CF294" s="40" t="s">
        <v>1003</v>
      </c>
    </row>
    <row r="295" spans="83:84">
      <c r="CE295" s="40" t="s">
        <v>1144</v>
      </c>
      <c r="CF295" s="40" t="s">
        <v>1145</v>
      </c>
    </row>
    <row r="296" spans="83:84">
      <c r="CE296" s="40" t="s">
        <v>1146</v>
      </c>
      <c r="CF296" s="40" t="s">
        <v>1147</v>
      </c>
    </row>
    <row r="297" spans="83:84">
      <c r="CE297" s="40" t="s">
        <v>1148</v>
      </c>
      <c r="CF297" s="40" t="s">
        <v>1149</v>
      </c>
    </row>
    <row r="298" spans="83:84">
      <c r="CE298" s="40" t="s">
        <v>1150</v>
      </c>
      <c r="CF298" s="40" t="s">
        <v>1151</v>
      </c>
    </row>
    <row r="299" spans="83:84">
      <c r="CE299" s="40" t="s">
        <v>1152</v>
      </c>
      <c r="CF299" s="40" t="s">
        <v>1153</v>
      </c>
    </row>
    <row r="300" spans="83:84">
      <c r="CE300" s="40" t="s">
        <v>1154</v>
      </c>
      <c r="CF300" s="40" t="s">
        <v>1155</v>
      </c>
    </row>
    <row r="301" spans="83:84">
      <c r="CE301" s="40" t="s">
        <v>1156</v>
      </c>
      <c r="CF301" s="40" t="s">
        <v>1157</v>
      </c>
    </row>
    <row r="302" spans="83:84">
      <c r="CE302" s="40" t="s">
        <v>1158</v>
      </c>
      <c r="CF302" s="40" t="s">
        <v>1159</v>
      </c>
    </row>
    <row r="303" spans="83:84">
      <c r="CE303" s="40" t="s">
        <v>1160</v>
      </c>
      <c r="CF303" s="40" t="s">
        <v>1161</v>
      </c>
    </row>
    <row r="304" spans="83:84">
      <c r="CE304" s="40" t="s">
        <v>1162</v>
      </c>
      <c r="CF304" s="40" t="s">
        <v>1163</v>
      </c>
    </row>
    <row r="305" spans="83:84">
      <c r="CE305" s="40" t="s">
        <v>1164</v>
      </c>
      <c r="CF305" s="40" t="s">
        <v>1165</v>
      </c>
    </row>
    <row r="306" spans="83:84">
      <c r="CE306" s="40" t="s">
        <v>1166</v>
      </c>
      <c r="CF306" s="40" t="s">
        <v>1167</v>
      </c>
    </row>
    <row r="307" spans="83:84">
      <c r="CE307" s="40" t="s">
        <v>1168</v>
      </c>
      <c r="CF307" s="40" t="s">
        <v>1169</v>
      </c>
    </row>
    <row r="308" spans="83:84">
      <c r="CE308" s="40" t="s">
        <v>1170</v>
      </c>
      <c r="CF308" s="40" t="s">
        <v>1171</v>
      </c>
    </row>
    <row r="309" spans="83:84">
      <c r="CE309" s="40" t="s">
        <v>1172</v>
      </c>
      <c r="CF309" s="40" t="s">
        <v>1173</v>
      </c>
    </row>
    <row r="310" spans="83:84">
      <c r="CE310" s="40" t="s">
        <v>1174</v>
      </c>
      <c r="CF310" s="40" t="s">
        <v>1175</v>
      </c>
    </row>
    <row r="311" spans="83:84">
      <c r="CE311" s="40" t="s">
        <v>1176</v>
      </c>
      <c r="CF311" s="40" t="s">
        <v>1177</v>
      </c>
    </row>
    <row r="312" spans="83:84">
      <c r="CE312" s="40" t="s">
        <v>1178</v>
      </c>
      <c r="CF312" s="40" t="s">
        <v>1179</v>
      </c>
    </row>
    <row r="313" spans="83:84">
      <c r="CE313" s="40" t="s">
        <v>1180</v>
      </c>
      <c r="CF313" s="40" t="s">
        <v>1181</v>
      </c>
    </row>
    <row r="314" spans="83:84">
      <c r="CE314" s="40" t="s">
        <v>1182</v>
      </c>
      <c r="CF314" s="40" t="s">
        <v>1183</v>
      </c>
    </row>
    <row r="315" spans="83:84">
      <c r="CE315" s="40" t="s">
        <v>1184</v>
      </c>
      <c r="CF315" s="40" t="s">
        <v>1185</v>
      </c>
    </row>
    <row r="316" spans="83:84">
      <c r="CE316" s="40" t="s">
        <v>1186</v>
      </c>
      <c r="CF316" s="40" t="s">
        <v>1187</v>
      </c>
    </row>
    <row r="317" spans="83:84">
      <c r="CE317" s="40" t="s">
        <v>1188</v>
      </c>
      <c r="CF317" s="40" t="s">
        <v>1189</v>
      </c>
    </row>
    <row r="318" spans="83:84">
      <c r="CE318" s="40" t="s">
        <v>1190</v>
      </c>
      <c r="CF318" s="40" t="s">
        <v>1191</v>
      </c>
    </row>
    <row r="319" spans="83:84">
      <c r="CE319" s="40" t="s">
        <v>1192</v>
      </c>
      <c r="CF319" s="40" t="s">
        <v>1193</v>
      </c>
    </row>
    <row r="320" spans="83:84">
      <c r="CE320" s="40" t="s">
        <v>1194</v>
      </c>
      <c r="CF320" s="40" t="s">
        <v>1195</v>
      </c>
    </row>
    <row r="321" spans="83:84">
      <c r="CE321" s="40" t="s">
        <v>1196</v>
      </c>
      <c r="CF321" s="40" t="s">
        <v>1197</v>
      </c>
    </row>
    <row r="322" spans="83:84">
      <c r="CE322" s="40" t="s">
        <v>2557</v>
      </c>
      <c r="CF322" s="40" t="s">
        <v>1198</v>
      </c>
    </row>
    <row r="323" spans="83:84">
      <c r="CE323" s="40" t="s">
        <v>1199</v>
      </c>
      <c r="CF323" s="40" t="s">
        <v>1200</v>
      </c>
    </row>
    <row r="324" spans="83:84">
      <c r="CE324" s="40" t="s">
        <v>1201</v>
      </c>
      <c r="CF324" s="40" t="s">
        <v>1202</v>
      </c>
    </row>
    <row r="325" spans="83:84">
      <c r="CE325" s="40" t="s">
        <v>1203</v>
      </c>
      <c r="CF325" s="40" t="s">
        <v>1204</v>
      </c>
    </row>
    <row r="326" spans="83:84">
      <c r="CE326" s="40" t="s">
        <v>1205</v>
      </c>
      <c r="CF326" s="40" t="s">
        <v>1206</v>
      </c>
    </row>
    <row r="327" spans="83:84">
      <c r="CE327" s="40" t="s">
        <v>1207</v>
      </c>
      <c r="CF327" s="40" t="s">
        <v>1208</v>
      </c>
    </row>
    <row r="328" spans="83:84">
      <c r="CE328" s="40" t="s">
        <v>1209</v>
      </c>
      <c r="CF328" s="40" t="s">
        <v>1210</v>
      </c>
    </row>
    <row r="329" spans="83:84">
      <c r="CE329" s="40" t="s">
        <v>1211</v>
      </c>
      <c r="CF329" s="40" t="s">
        <v>1212</v>
      </c>
    </row>
    <row r="330" spans="83:84">
      <c r="CE330" s="40" t="s">
        <v>1213</v>
      </c>
      <c r="CF330" s="40" t="s">
        <v>1214</v>
      </c>
    </row>
    <row r="331" spans="83:84">
      <c r="CE331" s="40" t="s">
        <v>1215</v>
      </c>
      <c r="CF331" s="40" t="s">
        <v>1216</v>
      </c>
    </row>
    <row r="332" spans="83:84">
      <c r="CE332" s="40" t="s">
        <v>1217</v>
      </c>
      <c r="CF332" s="40" t="s">
        <v>1218</v>
      </c>
    </row>
    <row r="333" spans="83:84">
      <c r="CE333" s="40" t="s">
        <v>1219</v>
      </c>
      <c r="CF333" s="40" t="s">
        <v>1220</v>
      </c>
    </row>
    <row r="334" spans="83:84">
      <c r="CE334" s="40" t="s">
        <v>1221</v>
      </c>
      <c r="CF334" s="40" t="s">
        <v>1222</v>
      </c>
    </row>
    <row r="335" spans="83:84">
      <c r="CE335" s="40" t="s">
        <v>1104</v>
      </c>
      <c r="CF335" s="40" t="s">
        <v>1105</v>
      </c>
    </row>
    <row r="336" spans="83:84">
      <c r="CE336" s="40" t="s">
        <v>1106</v>
      </c>
      <c r="CF336" s="40" t="s">
        <v>1107</v>
      </c>
    </row>
    <row r="337" spans="83:84">
      <c r="CE337" s="40" t="s">
        <v>1108</v>
      </c>
      <c r="CF337" s="40" t="s">
        <v>1109</v>
      </c>
    </row>
    <row r="338" spans="83:84">
      <c r="CE338" s="40" t="s">
        <v>1110</v>
      </c>
      <c r="CF338" s="40" t="s">
        <v>1111</v>
      </c>
    </row>
    <row r="339" spans="83:84">
      <c r="CE339" s="40" t="s">
        <v>1112</v>
      </c>
      <c r="CF339" s="40" t="s">
        <v>1113</v>
      </c>
    </row>
    <row r="340" spans="83:84">
      <c r="CE340" s="40" t="s">
        <v>1114</v>
      </c>
      <c r="CF340" s="40" t="s">
        <v>1115</v>
      </c>
    </row>
    <row r="341" spans="83:84">
      <c r="CE341" s="40" t="s">
        <v>1116</v>
      </c>
      <c r="CF341" s="40" t="s">
        <v>1117</v>
      </c>
    </row>
    <row r="342" spans="83:84">
      <c r="CE342" s="40" t="s">
        <v>1126</v>
      </c>
      <c r="CF342" s="40" t="s">
        <v>1127</v>
      </c>
    </row>
    <row r="343" spans="83:84">
      <c r="CE343" s="40" t="s">
        <v>1118</v>
      </c>
      <c r="CF343" s="40" t="s">
        <v>1119</v>
      </c>
    </row>
    <row r="344" spans="83:84">
      <c r="CE344" s="40" t="s">
        <v>1120</v>
      </c>
      <c r="CF344" s="40" t="s">
        <v>1121</v>
      </c>
    </row>
    <row r="345" spans="83:84">
      <c r="CE345" s="40" t="s">
        <v>1122</v>
      </c>
      <c r="CF345" s="40" t="s">
        <v>1123</v>
      </c>
    </row>
    <row r="346" spans="83:84">
      <c r="CE346" s="40" t="s">
        <v>1124</v>
      </c>
      <c r="CF346" s="40" t="s">
        <v>1125</v>
      </c>
    </row>
    <row r="347" spans="83:84">
      <c r="CE347" s="40" t="s">
        <v>1128</v>
      </c>
      <c r="CF347" s="40" t="s">
        <v>1129</v>
      </c>
    </row>
    <row r="348" spans="83:84">
      <c r="CE348" s="40" t="s">
        <v>1130</v>
      </c>
      <c r="CF348" s="40" t="s">
        <v>1131</v>
      </c>
    </row>
    <row r="349" spans="83:84">
      <c r="CE349" s="40" t="s">
        <v>1132</v>
      </c>
      <c r="CF349" s="40" t="s">
        <v>1133</v>
      </c>
    </row>
    <row r="350" spans="83:84">
      <c r="CE350" s="40" t="s">
        <v>1134</v>
      </c>
      <c r="CF350" s="40" t="s">
        <v>1135</v>
      </c>
    </row>
    <row r="351" spans="83:84">
      <c r="CE351" s="40" t="s">
        <v>1136</v>
      </c>
      <c r="CF351" s="40" t="s">
        <v>1137</v>
      </c>
    </row>
    <row r="352" spans="83:84">
      <c r="CE352" s="40" t="s">
        <v>1138</v>
      </c>
      <c r="CF352" s="40" t="s">
        <v>1139</v>
      </c>
    </row>
    <row r="353" spans="83:84">
      <c r="CE353" s="40" t="s">
        <v>1140</v>
      </c>
      <c r="CF353" s="40" t="s">
        <v>1141</v>
      </c>
    </row>
    <row r="354" spans="83:84">
      <c r="CE354" s="40" t="s">
        <v>1142</v>
      </c>
      <c r="CF354" s="40" t="s">
        <v>1143</v>
      </c>
    </row>
    <row r="355" spans="83:84">
      <c r="CE355" s="40" t="s">
        <v>2467</v>
      </c>
      <c r="CF355" s="40" t="s">
        <v>2530</v>
      </c>
    </row>
    <row r="356" spans="83:84">
      <c r="CE356" s="40" t="s">
        <v>1088</v>
      </c>
      <c r="CF356" s="40" t="s">
        <v>1089</v>
      </c>
    </row>
    <row r="357" spans="83:84">
      <c r="CE357" s="40" t="s">
        <v>1090</v>
      </c>
      <c r="CF357" s="40" t="s">
        <v>1091</v>
      </c>
    </row>
    <row r="358" spans="83:84">
      <c r="CE358" s="40" t="s">
        <v>2468</v>
      </c>
      <c r="CF358" s="40" t="s">
        <v>2531</v>
      </c>
    </row>
    <row r="359" spans="83:84">
      <c r="CE359" s="40" t="s">
        <v>1092</v>
      </c>
      <c r="CF359" s="40" t="s">
        <v>1093</v>
      </c>
    </row>
    <row r="360" spans="83:84">
      <c r="CE360" s="40" t="s">
        <v>2469</v>
      </c>
      <c r="CF360" s="40" t="s">
        <v>1094</v>
      </c>
    </row>
    <row r="361" spans="83:84">
      <c r="CE361" s="40" t="s">
        <v>1223</v>
      </c>
      <c r="CF361" s="40" t="s">
        <v>1224</v>
      </c>
    </row>
    <row r="362" spans="83:84">
      <c r="CE362" s="40" t="s">
        <v>1225</v>
      </c>
      <c r="CF362" s="40" t="s">
        <v>1226</v>
      </c>
    </row>
    <row r="363" spans="83:84">
      <c r="CE363" s="40" t="s">
        <v>1227</v>
      </c>
      <c r="CF363" s="40" t="s">
        <v>1228</v>
      </c>
    </row>
    <row r="364" spans="83:84">
      <c r="CE364" s="40" t="s">
        <v>1229</v>
      </c>
      <c r="CF364" s="40" t="s">
        <v>1230</v>
      </c>
    </row>
    <row r="365" spans="83:84">
      <c r="CE365" s="40" t="s">
        <v>1231</v>
      </c>
      <c r="CF365" s="40" t="s">
        <v>1232</v>
      </c>
    </row>
    <row r="366" spans="83:84">
      <c r="CE366" s="40" t="s">
        <v>2470</v>
      </c>
      <c r="CF366" s="40" t="s">
        <v>1097</v>
      </c>
    </row>
    <row r="367" spans="83:84">
      <c r="CE367" s="40" t="s">
        <v>1098</v>
      </c>
      <c r="CF367" s="40" t="s">
        <v>1099</v>
      </c>
    </row>
    <row r="368" spans="83:84">
      <c r="CE368" s="40" t="s">
        <v>1100</v>
      </c>
      <c r="CF368" s="40" t="s">
        <v>1101</v>
      </c>
    </row>
    <row r="369" spans="83:84">
      <c r="CE369" s="40" t="s">
        <v>1102</v>
      </c>
      <c r="CF369" s="40" t="s">
        <v>1103</v>
      </c>
    </row>
    <row r="370" spans="83:84">
      <c r="CE370" s="40" t="s">
        <v>2528</v>
      </c>
      <c r="CF370" s="40" t="s">
        <v>1095</v>
      </c>
    </row>
    <row r="371" spans="83:84">
      <c r="CE371" s="40" t="s">
        <v>2529</v>
      </c>
      <c r="CF371" s="40" t="s">
        <v>1096</v>
      </c>
    </row>
    <row r="372" spans="83:84">
      <c r="CE372" s="40" t="s">
        <v>1255</v>
      </c>
      <c r="CF372" s="40" t="s">
        <v>1256</v>
      </c>
    </row>
    <row r="373" spans="83:84">
      <c r="CE373" s="40" t="s">
        <v>1257</v>
      </c>
      <c r="CF373" s="40" t="s">
        <v>1258</v>
      </c>
    </row>
    <row r="374" spans="83:84">
      <c r="CE374" s="40" t="s">
        <v>1259</v>
      </c>
      <c r="CF374" s="40" t="s">
        <v>1260</v>
      </c>
    </row>
    <row r="375" spans="83:84">
      <c r="CE375" s="40" t="s">
        <v>1261</v>
      </c>
      <c r="CF375" s="40" t="s">
        <v>1262</v>
      </c>
    </row>
    <row r="376" spans="83:84">
      <c r="CE376" s="40" t="s">
        <v>1263</v>
      </c>
      <c r="CF376" s="40" t="s">
        <v>1264</v>
      </c>
    </row>
    <row r="377" spans="83:84">
      <c r="CE377" s="40" t="s">
        <v>1265</v>
      </c>
      <c r="CF377" s="40" t="s">
        <v>1266</v>
      </c>
    </row>
    <row r="378" spans="83:84">
      <c r="CE378" s="40" t="s">
        <v>2471</v>
      </c>
      <c r="CF378" s="40" t="s">
        <v>1267</v>
      </c>
    </row>
    <row r="379" spans="83:84">
      <c r="CE379" s="40" t="s">
        <v>2472</v>
      </c>
      <c r="CF379" s="40" t="s">
        <v>1268</v>
      </c>
    </row>
    <row r="380" spans="83:84">
      <c r="CE380" s="40" t="s">
        <v>2473</v>
      </c>
      <c r="CF380" s="40" t="s">
        <v>1269</v>
      </c>
    </row>
    <row r="381" spans="83:84">
      <c r="CE381" s="40" t="s">
        <v>2474</v>
      </c>
      <c r="CF381" s="40" t="s">
        <v>1270</v>
      </c>
    </row>
    <row r="382" spans="83:84">
      <c r="CE382" s="40" t="s">
        <v>2475</v>
      </c>
      <c r="CF382" s="40" t="s">
        <v>1271</v>
      </c>
    </row>
    <row r="383" spans="83:84">
      <c r="CE383" s="40" t="s">
        <v>1272</v>
      </c>
      <c r="CF383" s="40" t="s">
        <v>1273</v>
      </c>
    </row>
    <row r="384" spans="83:84">
      <c r="CE384" s="40" t="s">
        <v>1274</v>
      </c>
      <c r="CF384" s="40" t="s">
        <v>1275</v>
      </c>
    </row>
    <row r="385" spans="83:84">
      <c r="CE385" s="40" t="s">
        <v>1276</v>
      </c>
      <c r="CF385" s="40" t="s">
        <v>1277</v>
      </c>
    </row>
    <row r="386" spans="83:84">
      <c r="CE386" s="40" t="s">
        <v>2476</v>
      </c>
      <c r="CF386" s="40" t="s">
        <v>1284</v>
      </c>
    </row>
    <row r="387" spans="83:84">
      <c r="CE387" s="40" t="s">
        <v>1285</v>
      </c>
      <c r="CF387" s="40" t="s">
        <v>1286</v>
      </c>
    </row>
    <row r="388" spans="83:84">
      <c r="CE388" s="40" t="s">
        <v>2477</v>
      </c>
      <c r="CF388" s="40" t="s">
        <v>2532</v>
      </c>
    </row>
    <row r="389" spans="83:84">
      <c r="CE389" s="40" t="s">
        <v>1287</v>
      </c>
      <c r="CF389" s="40" t="s">
        <v>1288</v>
      </c>
    </row>
    <row r="390" spans="83:84">
      <c r="CE390" s="40" t="s">
        <v>1289</v>
      </c>
      <c r="CF390" s="40" t="s">
        <v>1290</v>
      </c>
    </row>
    <row r="391" spans="83:84">
      <c r="CE391" s="40" t="s">
        <v>1291</v>
      </c>
      <c r="CF391" s="40" t="s">
        <v>1292</v>
      </c>
    </row>
    <row r="392" spans="83:84">
      <c r="CE392" s="40" t="s">
        <v>1293</v>
      </c>
      <c r="CF392" s="40" t="s">
        <v>1294</v>
      </c>
    </row>
    <row r="393" spans="83:84">
      <c r="CE393" s="40" t="s">
        <v>1295</v>
      </c>
      <c r="CF393" s="40" t="s">
        <v>1296</v>
      </c>
    </row>
    <row r="394" spans="83:84">
      <c r="CE394" s="40" t="s">
        <v>1297</v>
      </c>
      <c r="CF394" s="40" t="s">
        <v>1298</v>
      </c>
    </row>
    <row r="395" spans="83:84">
      <c r="CE395" s="40" t="s">
        <v>1278</v>
      </c>
      <c r="CF395" s="40" t="s">
        <v>1279</v>
      </c>
    </row>
    <row r="396" spans="83:84">
      <c r="CE396" s="40" t="s">
        <v>1280</v>
      </c>
      <c r="CF396" s="40" t="s">
        <v>1281</v>
      </c>
    </row>
    <row r="397" spans="83:84">
      <c r="CE397" s="40" t="s">
        <v>1282</v>
      </c>
      <c r="CF397" s="40" t="s">
        <v>1283</v>
      </c>
    </row>
    <row r="398" spans="83:84">
      <c r="CE398" s="40" t="s">
        <v>2478</v>
      </c>
      <c r="CF398" s="40" t="s">
        <v>1299</v>
      </c>
    </row>
    <row r="399" spans="83:84">
      <c r="CE399" s="40" t="s">
        <v>1300</v>
      </c>
      <c r="CF399" s="40" t="s">
        <v>1301</v>
      </c>
    </row>
    <row r="400" spans="83:84">
      <c r="CE400" s="40" t="s">
        <v>1302</v>
      </c>
      <c r="CF400" s="40" t="s">
        <v>1303</v>
      </c>
    </row>
    <row r="401" spans="83:84">
      <c r="CE401" s="40" t="s">
        <v>1304</v>
      </c>
      <c r="CF401" s="40" t="s">
        <v>1305</v>
      </c>
    </row>
    <row r="402" spans="83:84">
      <c r="CE402" s="40" t="s">
        <v>1306</v>
      </c>
      <c r="CF402" s="40" t="s">
        <v>1307</v>
      </c>
    </row>
    <row r="403" spans="83:84">
      <c r="CE403" s="40" t="s">
        <v>1308</v>
      </c>
      <c r="CF403" s="40" t="s">
        <v>1309</v>
      </c>
    </row>
    <row r="404" spans="83:84">
      <c r="CE404" s="40" t="s">
        <v>1310</v>
      </c>
      <c r="CF404" s="40" t="s">
        <v>1311</v>
      </c>
    </row>
    <row r="405" spans="83:84">
      <c r="CE405" s="40" t="s">
        <v>1312</v>
      </c>
      <c r="CF405" s="40" t="s">
        <v>1313</v>
      </c>
    </row>
    <row r="406" spans="83:84">
      <c r="CE406" s="40" t="s">
        <v>1314</v>
      </c>
      <c r="CF406" s="40" t="s">
        <v>1315</v>
      </c>
    </row>
    <row r="407" spans="83:84">
      <c r="CE407" s="40" t="s">
        <v>1316</v>
      </c>
      <c r="CF407" s="40" t="s">
        <v>1317</v>
      </c>
    </row>
    <row r="408" spans="83:84">
      <c r="CE408" s="40" t="s">
        <v>1318</v>
      </c>
      <c r="CF408" s="40" t="s">
        <v>1319</v>
      </c>
    </row>
    <row r="409" spans="83:84">
      <c r="CE409" s="40" t="s">
        <v>1321</v>
      </c>
      <c r="CF409" s="40" t="s">
        <v>1322</v>
      </c>
    </row>
    <row r="410" spans="83:84">
      <c r="CE410" s="40" t="s">
        <v>1323</v>
      </c>
      <c r="CF410" s="40" t="s">
        <v>1324</v>
      </c>
    </row>
    <row r="411" spans="83:84">
      <c r="CE411" s="40" t="s">
        <v>1325</v>
      </c>
      <c r="CF411" s="40" t="s">
        <v>1326</v>
      </c>
    </row>
    <row r="412" spans="83:84">
      <c r="CE412" s="40" t="s">
        <v>2479</v>
      </c>
      <c r="CF412" s="40" t="s">
        <v>1320</v>
      </c>
    </row>
    <row r="413" spans="83:84">
      <c r="CE413" s="40" t="s">
        <v>2480</v>
      </c>
      <c r="CF413" s="40" t="s">
        <v>1327</v>
      </c>
    </row>
    <row r="414" spans="83:84">
      <c r="CE414" s="40" t="s">
        <v>1328</v>
      </c>
      <c r="CF414" s="40" t="s">
        <v>1329</v>
      </c>
    </row>
    <row r="415" spans="83:84">
      <c r="CE415" s="40" t="s">
        <v>1330</v>
      </c>
      <c r="CF415" s="40" t="s">
        <v>1331</v>
      </c>
    </row>
    <row r="416" spans="83:84">
      <c r="CE416" s="40" t="s">
        <v>1332</v>
      </c>
      <c r="CF416" s="40" t="s">
        <v>1333</v>
      </c>
    </row>
    <row r="417" spans="83:84">
      <c r="CE417" s="40" t="s">
        <v>1334</v>
      </c>
      <c r="CF417" s="40" t="s">
        <v>1335</v>
      </c>
    </row>
    <row r="418" spans="83:84">
      <c r="CE418" s="40" t="s">
        <v>1336</v>
      </c>
      <c r="CF418" s="40" t="s">
        <v>1337</v>
      </c>
    </row>
    <row r="419" spans="83:84">
      <c r="CE419" s="40" t="s">
        <v>1338</v>
      </c>
      <c r="CF419" s="40" t="s">
        <v>1339</v>
      </c>
    </row>
    <row r="420" spans="83:84">
      <c r="CE420" s="40" t="s">
        <v>1340</v>
      </c>
      <c r="CF420" s="40" t="s">
        <v>1341</v>
      </c>
    </row>
    <row r="421" spans="83:84">
      <c r="CE421" s="40" t="s">
        <v>1342</v>
      </c>
      <c r="CF421" s="40" t="s">
        <v>1343</v>
      </c>
    </row>
    <row r="422" spans="83:84">
      <c r="CE422" s="40" t="s">
        <v>1344</v>
      </c>
      <c r="CF422" s="40" t="s">
        <v>1345</v>
      </c>
    </row>
    <row r="423" spans="83:84">
      <c r="CE423" s="40" t="s">
        <v>1346</v>
      </c>
      <c r="CF423" s="40" t="s">
        <v>1347</v>
      </c>
    </row>
    <row r="424" spans="83:84">
      <c r="CE424" s="40" t="s">
        <v>1348</v>
      </c>
      <c r="CF424" s="40" t="s">
        <v>1349</v>
      </c>
    </row>
    <row r="425" spans="83:84">
      <c r="CE425" s="40" t="s">
        <v>2481</v>
      </c>
      <c r="CF425" s="40" t="s">
        <v>1350</v>
      </c>
    </row>
    <row r="426" spans="83:84">
      <c r="CE426" s="40" t="s">
        <v>1361</v>
      </c>
      <c r="CF426" s="40" t="s">
        <v>1362</v>
      </c>
    </row>
    <row r="427" spans="83:84">
      <c r="CE427" s="40" t="s">
        <v>1363</v>
      </c>
      <c r="CF427" s="40" t="s">
        <v>1364</v>
      </c>
    </row>
    <row r="428" spans="83:84">
      <c r="CE428" s="40" t="s">
        <v>1365</v>
      </c>
      <c r="CF428" s="40" t="s">
        <v>1366</v>
      </c>
    </row>
    <row r="429" spans="83:84">
      <c r="CE429" s="40" t="s">
        <v>2482</v>
      </c>
      <c r="CF429" s="40" t="s">
        <v>2533</v>
      </c>
    </row>
    <row r="430" spans="83:84">
      <c r="CE430" s="40" t="s">
        <v>1367</v>
      </c>
      <c r="CF430" s="40" t="s">
        <v>1368</v>
      </c>
    </row>
    <row r="431" spans="83:84">
      <c r="CE431" s="40" t="s">
        <v>1351</v>
      </c>
      <c r="CF431" s="40" t="s">
        <v>1352</v>
      </c>
    </row>
    <row r="432" spans="83:84">
      <c r="CE432" s="40" t="s">
        <v>1353</v>
      </c>
      <c r="CF432" s="40" t="s">
        <v>1354</v>
      </c>
    </row>
    <row r="433" spans="83:84">
      <c r="CE433" s="40" t="s">
        <v>1355</v>
      </c>
      <c r="CF433" s="40" t="s">
        <v>1356</v>
      </c>
    </row>
    <row r="434" spans="83:84">
      <c r="CE434" s="40" t="s">
        <v>1357</v>
      </c>
      <c r="CF434" s="40" t="s">
        <v>1358</v>
      </c>
    </row>
    <row r="435" spans="83:84">
      <c r="CE435" s="40" t="s">
        <v>1359</v>
      </c>
      <c r="CF435" s="40" t="s">
        <v>1360</v>
      </c>
    </row>
    <row r="436" spans="83:84">
      <c r="CE436" s="40" t="s">
        <v>1369</v>
      </c>
      <c r="CF436" s="40" t="s">
        <v>1370</v>
      </c>
    </row>
    <row r="437" spans="83:84">
      <c r="CE437" s="40" t="s">
        <v>1371</v>
      </c>
      <c r="CF437" s="40" t="s">
        <v>1372</v>
      </c>
    </row>
    <row r="438" spans="83:84">
      <c r="CE438" s="40" t="s">
        <v>1373</v>
      </c>
      <c r="CF438" s="40" t="s">
        <v>1374</v>
      </c>
    </row>
    <row r="439" spans="83:84">
      <c r="CE439" s="40" t="s">
        <v>1375</v>
      </c>
      <c r="CF439" s="40" t="s">
        <v>1376</v>
      </c>
    </row>
    <row r="440" spans="83:84">
      <c r="CE440" s="40" t="s">
        <v>1377</v>
      </c>
      <c r="CF440" s="40" t="s">
        <v>1378</v>
      </c>
    </row>
    <row r="441" spans="83:84">
      <c r="CE441" s="40" t="s">
        <v>1379</v>
      </c>
      <c r="CF441" s="40" t="s">
        <v>1380</v>
      </c>
    </row>
    <row r="442" spans="83:84">
      <c r="CE442" s="40" t="s">
        <v>1381</v>
      </c>
      <c r="CF442" s="40" t="s">
        <v>1382</v>
      </c>
    </row>
    <row r="443" spans="83:84">
      <c r="CE443" s="40" t="s">
        <v>1383</v>
      </c>
      <c r="CF443" s="40" t="s">
        <v>1384</v>
      </c>
    </row>
    <row r="444" spans="83:84">
      <c r="CE444" s="40" t="s">
        <v>1385</v>
      </c>
      <c r="CF444" s="40" t="s">
        <v>1386</v>
      </c>
    </row>
    <row r="445" spans="83:84">
      <c r="CE445" s="40" t="s">
        <v>1387</v>
      </c>
      <c r="CF445" s="40" t="s">
        <v>1388</v>
      </c>
    </row>
    <row r="446" spans="83:84">
      <c r="CE446" s="40" t="s">
        <v>1389</v>
      </c>
      <c r="CF446" s="40" t="s">
        <v>1390</v>
      </c>
    </row>
    <row r="447" spans="83:84">
      <c r="CE447" s="40" t="s">
        <v>1391</v>
      </c>
      <c r="CF447" s="40" t="s">
        <v>1392</v>
      </c>
    </row>
    <row r="448" spans="83:84">
      <c r="CE448" s="40" t="s">
        <v>1393</v>
      </c>
      <c r="CF448" s="40" t="s">
        <v>1394</v>
      </c>
    </row>
    <row r="449" spans="83:84">
      <c r="CE449" s="40" t="s">
        <v>1395</v>
      </c>
      <c r="CF449" s="40" t="s">
        <v>1396</v>
      </c>
    </row>
    <row r="450" spans="83:84">
      <c r="CE450" s="40" t="s">
        <v>1397</v>
      </c>
      <c r="CF450" s="40" t="s">
        <v>1398</v>
      </c>
    </row>
    <row r="451" spans="83:84">
      <c r="CE451" s="40" t="s">
        <v>2483</v>
      </c>
      <c r="CF451" s="40" t="s">
        <v>1399</v>
      </c>
    </row>
    <row r="452" spans="83:84">
      <c r="CE452" s="40" t="s">
        <v>1400</v>
      </c>
      <c r="CF452" s="40" t="s">
        <v>1401</v>
      </c>
    </row>
    <row r="453" spans="83:84">
      <c r="CE453" s="40" t="s">
        <v>1402</v>
      </c>
      <c r="CF453" s="40" t="s">
        <v>1403</v>
      </c>
    </row>
    <row r="454" spans="83:84">
      <c r="CE454" s="40" t="s">
        <v>1404</v>
      </c>
      <c r="CF454" s="40" t="s">
        <v>1405</v>
      </c>
    </row>
    <row r="455" spans="83:84">
      <c r="CE455" s="40" t="s">
        <v>1406</v>
      </c>
      <c r="CF455" s="40" t="s">
        <v>1407</v>
      </c>
    </row>
    <row r="456" spans="83:84">
      <c r="CE456" s="40" t="s">
        <v>1408</v>
      </c>
      <c r="CF456" s="40" t="s">
        <v>1409</v>
      </c>
    </row>
    <row r="457" spans="83:84">
      <c r="CE457" s="40" t="s">
        <v>1410</v>
      </c>
      <c r="CF457" s="40" t="s">
        <v>1411</v>
      </c>
    </row>
    <row r="458" spans="83:84">
      <c r="CE458" s="40" t="s">
        <v>1412</v>
      </c>
      <c r="CF458" s="40" t="s">
        <v>1413</v>
      </c>
    </row>
    <row r="459" spans="83:84">
      <c r="CE459" s="40" t="s">
        <v>1438</v>
      </c>
      <c r="CF459" s="40" t="s">
        <v>1439</v>
      </c>
    </row>
    <row r="460" spans="83:84">
      <c r="CE460" s="40" t="s">
        <v>1440</v>
      </c>
      <c r="CF460" s="40" t="s">
        <v>1441</v>
      </c>
    </row>
    <row r="461" spans="83:84">
      <c r="CE461" s="40" t="s">
        <v>1442</v>
      </c>
      <c r="CF461" s="40" t="s">
        <v>1443</v>
      </c>
    </row>
    <row r="462" spans="83:84">
      <c r="CE462" s="40" t="s">
        <v>2484</v>
      </c>
      <c r="CF462" s="40" t="s">
        <v>2534</v>
      </c>
    </row>
    <row r="463" spans="83:84">
      <c r="CE463" s="40" t="s">
        <v>2485</v>
      </c>
      <c r="CF463" s="40" t="s">
        <v>2535</v>
      </c>
    </row>
    <row r="464" spans="83:84">
      <c r="CE464" s="40" t="s">
        <v>1456</v>
      </c>
      <c r="CF464" s="40" t="s">
        <v>1457</v>
      </c>
    </row>
    <row r="465" spans="83:84">
      <c r="CE465" s="40" t="s">
        <v>1458</v>
      </c>
      <c r="CF465" s="40" t="s">
        <v>1459</v>
      </c>
    </row>
    <row r="466" spans="83:84">
      <c r="CE466" s="40" t="s">
        <v>1460</v>
      </c>
      <c r="CF466" s="40" t="s">
        <v>1461</v>
      </c>
    </row>
    <row r="467" spans="83:84">
      <c r="CE467" s="40" t="s">
        <v>1462</v>
      </c>
      <c r="CF467" s="40" t="s">
        <v>1463</v>
      </c>
    </row>
    <row r="468" spans="83:84">
      <c r="CE468" s="40" t="s">
        <v>1414</v>
      </c>
      <c r="CF468" s="40" t="s">
        <v>1415</v>
      </c>
    </row>
    <row r="469" spans="83:84">
      <c r="CE469" s="40" t="s">
        <v>2486</v>
      </c>
      <c r="CF469" s="40" t="s">
        <v>2536</v>
      </c>
    </row>
    <row r="470" spans="83:84">
      <c r="CE470" s="40" t="s">
        <v>1416</v>
      </c>
      <c r="CF470" s="40" t="s">
        <v>1417</v>
      </c>
    </row>
    <row r="471" spans="83:84">
      <c r="CE471" s="40" t="s">
        <v>1418</v>
      </c>
      <c r="CF471" s="40" t="s">
        <v>1419</v>
      </c>
    </row>
    <row r="472" spans="83:84">
      <c r="CE472" s="40" t="s">
        <v>1420</v>
      </c>
      <c r="CF472" s="40" t="s">
        <v>1421</v>
      </c>
    </row>
    <row r="473" spans="83:84">
      <c r="CE473" s="40" t="s">
        <v>1422</v>
      </c>
      <c r="CF473" s="40" t="s">
        <v>1423</v>
      </c>
    </row>
    <row r="474" spans="83:84">
      <c r="CE474" s="40" t="s">
        <v>1424</v>
      </c>
      <c r="CF474" s="40" t="s">
        <v>1425</v>
      </c>
    </row>
    <row r="475" spans="83:84">
      <c r="CE475" s="40" t="s">
        <v>1426</v>
      </c>
      <c r="CF475" s="40" t="s">
        <v>1427</v>
      </c>
    </row>
    <row r="476" spans="83:84">
      <c r="CE476" s="40" t="s">
        <v>1428</v>
      </c>
      <c r="CF476" s="40" t="s">
        <v>1429</v>
      </c>
    </row>
    <row r="477" spans="83:84">
      <c r="CE477" s="40" t="s">
        <v>1430</v>
      </c>
      <c r="CF477" s="40" t="s">
        <v>1431</v>
      </c>
    </row>
    <row r="478" spans="83:84">
      <c r="CE478" s="40" t="s">
        <v>1432</v>
      </c>
      <c r="CF478" s="40" t="s">
        <v>1433</v>
      </c>
    </row>
    <row r="479" spans="83:84">
      <c r="CE479" s="40" t="s">
        <v>1434</v>
      </c>
      <c r="CF479" s="40" t="s">
        <v>1435</v>
      </c>
    </row>
    <row r="480" spans="83:84">
      <c r="CE480" s="40" t="s">
        <v>1436</v>
      </c>
      <c r="CF480" s="40" t="s">
        <v>1437</v>
      </c>
    </row>
    <row r="481" spans="83:84">
      <c r="CE481" s="40" t="s">
        <v>1464</v>
      </c>
      <c r="CF481" s="40" t="s">
        <v>1465</v>
      </c>
    </row>
    <row r="482" spans="83:84">
      <c r="CE482" s="40" t="s">
        <v>1466</v>
      </c>
      <c r="CF482" s="40" t="s">
        <v>1467</v>
      </c>
    </row>
    <row r="483" spans="83:84">
      <c r="CE483" s="40" t="s">
        <v>1468</v>
      </c>
      <c r="CF483" s="40" t="s">
        <v>1469</v>
      </c>
    </row>
    <row r="484" spans="83:84">
      <c r="CE484" s="40" t="s">
        <v>1470</v>
      </c>
      <c r="CF484" s="40" t="s">
        <v>1471</v>
      </c>
    </row>
    <row r="485" spans="83:84">
      <c r="CE485" s="40" t="s">
        <v>1472</v>
      </c>
      <c r="CF485" s="40" t="s">
        <v>1473</v>
      </c>
    </row>
    <row r="486" spans="83:84">
      <c r="CE486" s="40" t="s">
        <v>1474</v>
      </c>
      <c r="CF486" s="40" t="s">
        <v>1475</v>
      </c>
    </row>
    <row r="487" spans="83:84">
      <c r="CE487" s="40" t="s">
        <v>1476</v>
      </c>
      <c r="CF487" s="40" t="s">
        <v>1477</v>
      </c>
    </row>
    <row r="488" spans="83:84">
      <c r="CE488" s="40" t="s">
        <v>1444</v>
      </c>
      <c r="CF488" s="40" t="s">
        <v>1445</v>
      </c>
    </row>
    <row r="489" spans="83:84">
      <c r="CE489" s="40" t="s">
        <v>1446</v>
      </c>
      <c r="CF489" s="40" t="s">
        <v>1447</v>
      </c>
    </row>
    <row r="490" spans="83:84">
      <c r="CE490" s="40" t="s">
        <v>1448</v>
      </c>
      <c r="CF490" s="40" t="s">
        <v>1449</v>
      </c>
    </row>
    <row r="491" spans="83:84">
      <c r="CE491" s="40" t="s">
        <v>1450</v>
      </c>
      <c r="CF491" s="40" t="s">
        <v>1451</v>
      </c>
    </row>
    <row r="492" spans="83:84">
      <c r="CE492" s="40" t="s">
        <v>1452</v>
      </c>
      <c r="CF492" s="40" t="s">
        <v>1453</v>
      </c>
    </row>
    <row r="493" spans="83:84">
      <c r="CE493" s="40" t="s">
        <v>1454</v>
      </c>
      <c r="CF493" s="40" t="s">
        <v>1455</v>
      </c>
    </row>
    <row r="494" spans="83:84">
      <c r="CE494" s="40" t="s">
        <v>2487</v>
      </c>
      <c r="CF494" s="40" t="s">
        <v>2537</v>
      </c>
    </row>
    <row r="495" spans="83:84">
      <c r="CE495" s="40" t="s">
        <v>2488</v>
      </c>
      <c r="CF495" s="40" t="s">
        <v>2538</v>
      </c>
    </row>
    <row r="496" spans="83:84">
      <c r="CE496" s="40" t="s">
        <v>1478</v>
      </c>
      <c r="CF496" s="40" t="s">
        <v>1479</v>
      </c>
    </row>
    <row r="497" spans="83:84">
      <c r="CE497" s="40" t="s">
        <v>1480</v>
      </c>
      <c r="CF497" s="40" t="s">
        <v>1481</v>
      </c>
    </row>
    <row r="498" spans="83:84">
      <c r="CE498" s="40" t="s">
        <v>1482</v>
      </c>
      <c r="CF498" s="40" t="s">
        <v>1483</v>
      </c>
    </row>
    <row r="499" spans="83:84">
      <c r="CE499" s="40" t="s">
        <v>1484</v>
      </c>
      <c r="CF499" s="40" t="s">
        <v>1485</v>
      </c>
    </row>
    <row r="500" spans="83:84">
      <c r="CE500" s="40" t="s">
        <v>1486</v>
      </c>
      <c r="CF500" s="40" t="s">
        <v>1487</v>
      </c>
    </row>
    <row r="501" spans="83:84">
      <c r="CE501" s="40" t="s">
        <v>2489</v>
      </c>
      <c r="CF501" s="40" t="s">
        <v>1488</v>
      </c>
    </row>
    <row r="502" spans="83:84">
      <c r="CE502" s="40" t="s">
        <v>2490</v>
      </c>
      <c r="CF502" s="40" t="s">
        <v>2539</v>
      </c>
    </row>
    <row r="503" spans="83:84">
      <c r="CE503" s="40" t="s">
        <v>2491</v>
      </c>
      <c r="CF503" s="40" t="s">
        <v>2540</v>
      </c>
    </row>
    <row r="504" spans="83:84">
      <c r="CE504" s="40" t="s">
        <v>1537</v>
      </c>
      <c r="CF504" s="40" t="s">
        <v>2541</v>
      </c>
    </row>
    <row r="505" spans="83:84">
      <c r="CE505" s="40" t="s">
        <v>2492</v>
      </c>
      <c r="CF505" s="40" t="s">
        <v>2542</v>
      </c>
    </row>
    <row r="506" spans="83:84">
      <c r="CE506" s="40" t="s">
        <v>1489</v>
      </c>
      <c r="CF506" s="40" t="s">
        <v>1490</v>
      </c>
    </row>
    <row r="507" spans="83:84">
      <c r="CE507" s="40" t="s">
        <v>1491</v>
      </c>
      <c r="CF507" s="40" t="s">
        <v>1492</v>
      </c>
    </row>
    <row r="508" spans="83:84">
      <c r="CE508" s="40" t="s">
        <v>1493</v>
      </c>
      <c r="CF508" s="40" t="s">
        <v>1494</v>
      </c>
    </row>
    <row r="509" spans="83:84">
      <c r="CE509" s="40" t="s">
        <v>1495</v>
      </c>
      <c r="CF509" s="40" t="s">
        <v>1496</v>
      </c>
    </row>
    <row r="510" spans="83:84">
      <c r="CE510" s="40" t="s">
        <v>1497</v>
      </c>
      <c r="CF510" s="40" t="s">
        <v>1498</v>
      </c>
    </row>
    <row r="511" spans="83:84">
      <c r="CE511" s="40" t="s">
        <v>1499</v>
      </c>
      <c r="CF511" s="40" t="s">
        <v>1500</v>
      </c>
    </row>
    <row r="512" spans="83:84">
      <c r="CE512" s="40" t="s">
        <v>1501</v>
      </c>
      <c r="CF512" s="40" t="s">
        <v>1502</v>
      </c>
    </row>
    <row r="513" spans="83:84">
      <c r="CE513" s="40" t="s">
        <v>1503</v>
      </c>
      <c r="CF513" s="40" t="s">
        <v>1504</v>
      </c>
    </row>
    <row r="514" spans="83:84">
      <c r="CE514" s="40" t="s">
        <v>1505</v>
      </c>
      <c r="CF514" s="40" t="s">
        <v>1506</v>
      </c>
    </row>
    <row r="515" spans="83:84">
      <c r="CE515" s="40" t="s">
        <v>1507</v>
      </c>
      <c r="CF515" s="40" t="s">
        <v>1508</v>
      </c>
    </row>
    <row r="516" spans="83:84">
      <c r="CE516" s="40" t="s">
        <v>1509</v>
      </c>
      <c r="CF516" s="40" t="s">
        <v>1510</v>
      </c>
    </row>
    <row r="517" spans="83:84">
      <c r="CE517" s="40" t="s">
        <v>1527</v>
      </c>
      <c r="CF517" s="40" t="s">
        <v>1528</v>
      </c>
    </row>
    <row r="518" spans="83:84">
      <c r="CE518" s="40" t="s">
        <v>1529</v>
      </c>
      <c r="CF518" s="40" t="s">
        <v>1530</v>
      </c>
    </row>
    <row r="519" spans="83:84">
      <c r="CE519" s="40" t="s">
        <v>1531</v>
      </c>
      <c r="CF519" s="40" t="s">
        <v>1532</v>
      </c>
    </row>
    <row r="520" spans="83:84">
      <c r="CE520" s="40" t="s">
        <v>1533</v>
      </c>
      <c r="CF520" s="40" t="s">
        <v>1534</v>
      </c>
    </row>
    <row r="521" spans="83:84">
      <c r="CE521" s="40" t="s">
        <v>1535</v>
      </c>
      <c r="CF521" s="40" t="s">
        <v>1536</v>
      </c>
    </row>
    <row r="522" spans="83:84">
      <c r="CE522" s="40" t="s">
        <v>1544</v>
      </c>
      <c r="CF522" s="40" t="s">
        <v>1545</v>
      </c>
    </row>
    <row r="523" spans="83:84">
      <c r="CE523" s="40" t="s">
        <v>1546</v>
      </c>
      <c r="CF523" s="40" t="s">
        <v>1547</v>
      </c>
    </row>
    <row r="524" spans="83:84">
      <c r="CE524" s="40" t="s">
        <v>1548</v>
      </c>
      <c r="CF524" s="40" t="s">
        <v>1549</v>
      </c>
    </row>
    <row r="525" spans="83:84">
      <c r="CE525" s="40" t="s">
        <v>1550</v>
      </c>
      <c r="CF525" s="40" t="s">
        <v>1551</v>
      </c>
    </row>
    <row r="526" spans="83:84">
      <c r="CE526" s="40" t="s">
        <v>1552</v>
      </c>
      <c r="CF526" s="40" t="s">
        <v>1553</v>
      </c>
    </row>
    <row r="527" spans="83:84">
      <c r="CE527" s="40" t="s">
        <v>1554</v>
      </c>
      <c r="CF527" s="40" t="s">
        <v>1555</v>
      </c>
    </row>
    <row r="528" spans="83:84">
      <c r="CE528" s="40" t="s">
        <v>1511</v>
      </c>
      <c r="CF528" s="40" t="s">
        <v>1512</v>
      </c>
    </row>
    <row r="529" spans="83:84">
      <c r="CE529" s="40" t="s">
        <v>1513</v>
      </c>
      <c r="CF529" s="40" t="s">
        <v>1514</v>
      </c>
    </row>
    <row r="530" spans="83:84">
      <c r="CE530" s="40" t="s">
        <v>1515</v>
      </c>
      <c r="CF530" s="40" t="s">
        <v>1516</v>
      </c>
    </row>
    <row r="531" spans="83:84">
      <c r="CE531" s="40" t="s">
        <v>1517</v>
      </c>
      <c r="CF531" s="40" t="s">
        <v>1518</v>
      </c>
    </row>
    <row r="532" spans="83:84">
      <c r="CE532" s="40" t="s">
        <v>1519</v>
      </c>
      <c r="CF532" s="40" t="s">
        <v>1520</v>
      </c>
    </row>
    <row r="533" spans="83:84">
      <c r="CE533" s="40" t="s">
        <v>1521</v>
      </c>
      <c r="CF533" s="40" t="s">
        <v>1522</v>
      </c>
    </row>
    <row r="534" spans="83:84">
      <c r="CE534" s="40" t="s">
        <v>1523</v>
      </c>
      <c r="CF534" s="40" t="s">
        <v>1524</v>
      </c>
    </row>
    <row r="535" spans="83:84">
      <c r="CE535" s="40" t="s">
        <v>1525</v>
      </c>
      <c r="CF535" s="40" t="s">
        <v>1526</v>
      </c>
    </row>
    <row r="536" spans="83:84">
      <c r="CE536" s="40" t="s">
        <v>2493</v>
      </c>
      <c r="CF536" s="40" t="s">
        <v>2543</v>
      </c>
    </row>
    <row r="537" spans="83:84">
      <c r="CE537" s="40" t="s">
        <v>1556</v>
      </c>
      <c r="CF537" s="40" t="s">
        <v>1557</v>
      </c>
    </row>
    <row r="538" spans="83:84">
      <c r="CE538" s="40" t="s">
        <v>1558</v>
      </c>
      <c r="CF538" s="40" t="s">
        <v>1559</v>
      </c>
    </row>
    <row r="539" spans="83:84">
      <c r="CE539" s="40" t="s">
        <v>1560</v>
      </c>
      <c r="CF539" s="40" t="s">
        <v>1561</v>
      </c>
    </row>
    <row r="540" spans="83:84">
      <c r="CE540" s="40" t="s">
        <v>1562</v>
      </c>
      <c r="CF540" s="40" t="s">
        <v>1563</v>
      </c>
    </row>
    <row r="541" spans="83:84">
      <c r="CE541" s="40" t="s">
        <v>1564</v>
      </c>
      <c r="CF541" s="40" t="s">
        <v>1565</v>
      </c>
    </row>
    <row r="542" spans="83:84">
      <c r="CE542" s="40" t="s">
        <v>1566</v>
      </c>
      <c r="CF542" s="40" t="s">
        <v>1567</v>
      </c>
    </row>
    <row r="543" spans="83:84">
      <c r="CE543" s="40" t="s">
        <v>1568</v>
      </c>
      <c r="CF543" s="40" t="s">
        <v>1569</v>
      </c>
    </row>
    <row r="544" spans="83:84">
      <c r="CE544" s="40" t="s">
        <v>1570</v>
      </c>
      <c r="CF544" s="40" t="s">
        <v>1571</v>
      </c>
    </row>
    <row r="545" spans="83:84">
      <c r="CE545" s="40" t="s">
        <v>1572</v>
      </c>
      <c r="CF545" s="40" t="s">
        <v>1573</v>
      </c>
    </row>
    <row r="546" spans="83:84">
      <c r="CE546" s="40" t="s">
        <v>1574</v>
      </c>
      <c r="CF546" s="40" t="s">
        <v>1575</v>
      </c>
    </row>
    <row r="547" spans="83:84">
      <c r="CE547" s="40" t="s">
        <v>1576</v>
      </c>
      <c r="CF547" s="40" t="s">
        <v>1577</v>
      </c>
    </row>
    <row r="548" spans="83:84">
      <c r="CE548" s="40" t="s">
        <v>1578</v>
      </c>
      <c r="CF548" s="40" t="s">
        <v>1579</v>
      </c>
    </row>
    <row r="549" spans="83:84">
      <c r="CE549" s="40" t="s">
        <v>1580</v>
      </c>
      <c r="CF549" s="40" t="s">
        <v>1581</v>
      </c>
    </row>
    <row r="550" spans="83:84">
      <c r="CE550" s="40" t="s">
        <v>1582</v>
      </c>
      <c r="CF550" s="40" t="s">
        <v>1583</v>
      </c>
    </row>
    <row r="551" spans="83:84">
      <c r="CE551" s="40" t="s">
        <v>1584</v>
      </c>
      <c r="CF551" s="40" t="s">
        <v>1585</v>
      </c>
    </row>
    <row r="552" spans="83:84">
      <c r="CE552" s="40" t="s">
        <v>2494</v>
      </c>
      <c r="CF552" s="40" t="s">
        <v>1586</v>
      </c>
    </row>
    <row r="553" spans="83:84">
      <c r="CE553" s="40" t="s">
        <v>1587</v>
      </c>
      <c r="CF553" s="40" t="s">
        <v>1588</v>
      </c>
    </row>
    <row r="554" spans="83:84">
      <c r="CE554" s="40" t="s">
        <v>1589</v>
      </c>
      <c r="CF554" s="40" t="s">
        <v>1590</v>
      </c>
    </row>
    <row r="555" spans="83:84">
      <c r="CE555" s="40" t="s">
        <v>1767</v>
      </c>
      <c r="CF555" s="40" t="s">
        <v>1768</v>
      </c>
    </row>
    <row r="556" spans="83:84">
      <c r="CE556" s="40" t="s">
        <v>1769</v>
      </c>
      <c r="CF556" s="40" t="s">
        <v>1770</v>
      </c>
    </row>
    <row r="557" spans="83:84">
      <c r="CE557" s="40" t="s">
        <v>1771</v>
      </c>
      <c r="CF557" s="40" t="s">
        <v>1772</v>
      </c>
    </row>
    <row r="558" spans="83:84">
      <c r="CE558" s="40" t="s">
        <v>2495</v>
      </c>
      <c r="CF558" s="40" t="s">
        <v>1773</v>
      </c>
    </row>
    <row r="559" spans="83:84">
      <c r="CE559" s="40" t="s">
        <v>2496</v>
      </c>
      <c r="CF559" s="40" t="s">
        <v>1774</v>
      </c>
    </row>
    <row r="560" spans="83:84">
      <c r="CE560" s="40" t="s">
        <v>1591</v>
      </c>
      <c r="CF560" s="40" t="s">
        <v>1592</v>
      </c>
    </row>
    <row r="561" spans="83:84">
      <c r="CE561" s="40" t="s">
        <v>1593</v>
      </c>
      <c r="CF561" s="40" t="s">
        <v>1594</v>
      </c>
    </row>
    <row r="562" spans="83:84">
      <c r="CE562" s="40" t="s">
        <v>1595</v>
      </c>
      <c r="CF562" s="40" t="s">
        <v>1596</v>
      </c>
    </row>
    <row r="563" spans="83:84">
      <c r="CE563" s="40" t="s">
        <v>1597</v>
      </c>
      <c r="CF563" s="40" t="s">
        <v>1598</v>
      </c>
    </row>
    <row r="564" spans="83:84">
      <c r="CE564" s="40" t="s">
        <v>2497</v>
      </c>
      <c r="CF564" s="40" t="s">
        <v>1599</v>
      </c>
    </row>
    <row r="565" spans="83:84">
      <c r="CE565" s="40" t="s">
        <v>1600</v>
      </c>
      <c r="CF565" s="40" t="s">
        <v>1601</v>
      </c>
    </row>
    <row r="566" spans="83:84">
      <c r="CE566" s="40" t="s">
        <v>1602</v>
      </c>
      <c r="CF566" s="40" t="s">
        <v>1603</v>
      </c>
    </row>
    <row r="567" spans="83:84">
      <c r="CE567" s="40" t="s">
        <v>1604</v>
      </c>
      <c r="CF567" s="40" t="s">
        <v>1605</v>
      </c>
    </row>
    <row r="568" spans="83:84">
      <c r="CE568" s="40" t="s">
        <v>1606</v>
      </c>
      <c r="CF568" s="40" t="s">
        <v>1607</v>
      </c>
    </row>
    <row r="569" spans="83:84">
      <c r="CE569" s="40" t="s">
        <v>1608</v>
      </c>
      <c r="CF569" s="40" t="s">
        <v>1609</v>
      </c>
    </row>
    <row r="570" spans="83:84">
      <c r="CE570" s="40" t="s">
        <v>1610</v>
      </c>
      <c r="CF570" s="40" t="s">
        <v>1611</v>
      </c>
    </row>
    <row r="571" spans="83:84">
      <c r="CE571" s="40" t="s">
        <v>1612</v>
      </c>
      <c r="CF571" s="40" t="s">
        <v>1613</v>
      </c>
    </row>
    <row r="572" spans="83:84">
      <c r="CE572" s="40" t="s">
        <v>1614</v>
      </c>
      <c r="CF572" s="40" t="s">
        <v>1615</v>
      </c>
    </row>
    <row r="573" spans="83:84">
      <c r="CE573" s="40" t="s">
        <v>1616</v>
      </c>
      <c r="CF573" s="40" t="s">
        <v>1617</v>
      </c>
    </row>
    <row r="574" spans="83:84">
      <c r="CE574" s="40" t="s">
        <v>1618</v>
      </c>
      <c r="CF574" s="40" t="s">
        <v>1619</v>
      </c>
    </row>
    <row r="575" spans="83:84">
      <c r="CE575" s="40" t="s">
        <v>1620</v>
      </c>
      <c r="CF575" s="40" t="s">
        <v>1621</v>
      </c>
    </row>
    <row r="576" spans="83:84">
      <c r="CE576" s="40" t="s">
        <v>1622</v>
      </c>
      <c r="CF576" s="40" t="s">
        <v>1623</v>
      </c>
    </row>
    <row r="577" spans="83:84">
      <c r="CE577" s="40" t="s">
        <v>1624</v>
      </c>
      <c r="CF577" s="40" t="s">
        <v>1625</v>
      </c>
    </row>
    <row r="578" spans="83:84">
      <c r="CE578" s="40" t="s">
        <v>1626</v>
      </c>
      <c r="CF578" s="40" t="s">
        <v>1627</v>
      </c>
    </row>
    <row r="579" spans="83:84">
      <c r="CE579" s="40" t="s">
        <v>1628</v>
      </c>
      <c r="CF579" s="40" t="s">
        <v>1629</v>
      </c>
    </row>
    <row r="580" spans="83:84">
      <c r="CE580" s="40" t="s">
        <v>1630</v>
      </c>
      <c r="CF580" s="40" t="s">
        <v>1631</v>
      </c>
    </row>
    <row r="581" spans="83:84">
      <c r="CE581" s="40" t="s">
        <v>1632</v>
      </c>
      <c r="CF581" s="40" t="s">
        <v>1633</v>
      </c>
    </row>
    <row r="582" spans="83:84">
      <c r="CE582" s="40" t="s">
        <v>1634</v>
      </c>
      <c r="CF582" s="40" t="s">
        <v>1635</v>
      </c>
    </row>
    <row r="583" spans="83:84">
      <c r="CE583" s="40" t="s">
        <v>1636</v>
      </c>
      <c r="CF583" s="40" t="s">
        <v>1637</v>
      </c>
    </row>
    <row r="584" spans="83:84">
      <c r="CE584" s="40" t="s">
        <v>1638</v>
      </c>
      <c r="CF584" s="40" t="s">
        <v>1639</v>
      </c>
    </row>
    <row r="585" spans="83:84">
      <c r="CE585" s="40" t="s">
        <v>1640</v>
      </c>
      <c r="CF585" s="40" t="s">
        <v>1641</v>
      </c>
    </row>
    <row r="586" spans="83:84">
      <c r="CE586" s="40" t="s">
        <v>1642</v>
      </c>
      <c r="CF586" s="40" t="s">
        <v>1643</v>
      </c>
    </row>
    <row r="587" spans="83:84">
      <c r="CE587" s="40" t="s">
        <v>1644</v>
      </c>
      <c r="CF587" s="40" t="s">
        <v>1645</v>
      </c>
    </row>
    <row r="588" spans="83:84">
      <c r="CE588" s="40" t="s">
        <v>1646</v>
      </c>
      <c r="CF588" s="40" t="s">
        <v>1647</v>
      </c>
    </row>
    <row r="589" spans="83:84">
      <c r="CE589" s="40" t="s">
        <v>1648</v>
      </c>
      <c r="CF589" s="40" t="s">
        <v>1649</v>
      </c>
    </row>
    <row r="590" spans="83:84">
      <c r="CE590" s="40" t="s">
        <v>1650</v>
      </c>
      <c r="CF590" s="40" t="s">
        <v>1651</v>
      </c>
    </row>
    <row r="591" spans="83:84">
      <c r="CE591" s="40" t="s">
        <v>1652</v>
      </c>
      <c r="CF591" s="40" t="s">
        <v>1653</v>
      </c>
    </row>
    <row r="592" spans="83:84">
      <c r="CE592" s="40" t="s">
        <v>1654</v>
      </c>
      <c r="CF592" s="40" t="s">
        <v>1655</v>
      </c>
    </row>
    <row r="593" spans="83:84">
      <c r="CE593" s="40" t="s">
        <v>1656</v>
      </c>
      <c r="CF593" s="40" t="s">
        <v>1657</v>
      </c>
    </row>
    <row r="594" spans="83:84">
      <c r="CE594" s="40" t="s">
        <v>1658</v>
      </c>
      <c r="CF594" s="40" t="s">
        <v>1659</v>
      </c>
    </row>
    <row r="595" spans="83:84">
      <c r="CE595" s="40" t="s">
        <v>1660</v>
      </c>
      <c r="CF595" s="40" t="s">
        <v>1661</v>
      </c>
    </row>
    <row r="596" spans="83:84">
      <c r="CE596" s="40" t="s">
        <v>2498</v>
      </c>
      <c r="CF596" s="40" t="s">
        <v>2544</v>
      </c>
    </row>
    <row r="597" spans="83:84">
      <c r="CE597" s="40" t="s">
        <v>1662</v>
      </c>
      <c r="CF597" s="40" t="s">
        <v>1663</v>
      </c>
    </row>
    <row r="598" spans="83:84">
      <c r="CE598" s="40" t="s">
        <v>1664</v>
      </c>
      <c r="CF598" s="40" t="s">
        <v>1665</v>
      </c>
    </row>
    <row r="599" spans="83:84">
      <c r="CE599" s="40" t="s">
        <v>1666</v>
      </c>
      <c r="CF599" s="40" t="s">
        <v>1667</v>
      </c>
    </row>
    <row r="600" spans="83:84">
      <c r="CE600" s="40" t="s">
        <v>1668</v>
      </c>
      <c r="CF600" s="40" t="s">
        <v>1669</v>
      </c>
    </row>
    <row r="601" spans="83:84">
      <c r="CE601" s="40" t="s">
        <v>1670</v>
      </c>
      <c r="CF601" s="40" t="s">
        <v>1671</v>
      </c>
    </row>
    <row r="602" spans="83:84">
      <c r="CE602" s="40" t="s">
        <v>2499</v>
      </c>
      <c r="CF602" s="40" t="s">
        <v>1672</v>
      </c>
    </row>
    <row r="603" spans="83:84">
      <c r="CE603" s="40" t="s">
        <v>1673</v>
      </c>
      <c r="CF603" s="40" t="s">
        <v>1674</v>
      </c>
    </row>
    <row r="604" spans="83:84">
      <c r="CE604" s="40" t="s">
        <v>1675</v>
      </c>
      <c r="CF604" s="40" t="s">
        <v>1676</v>
      </c>
    </row>
    <row r="605" spans="83:84">
      <c r="CE605" s="40" t="s">
        <v>1677</v>
      </c>
      <c r="CF605" s="40" t="s">
        <v>1678</v>
      </c>
    </row>
    <row r="606" spans="83:84">
      <c r="CE606" s="40" t="s">
        <v>1679</v>
      </c>
      <c r="CF606" s="40" t="s">
        <v>1680</v>
      </c>
    </row>
    <row r="607" spans="83:84">
      <c r="CE607" s="40" t="s">
        <v>1681</v>
      </c>
      <c r="CF607" s="40" t="s">
        <v>1682</v>
      </c>
    </row>
    <row r="608" spans="83:84">
      <c r="CE608" s="40" t="s">
        <v>1683</v>
      </c>
      <c r="CF608" s="40" t="s">
        <v>1684</v>
      </c>
    </row>
    <row r="609" spans="83:84">
      <c r="CE609" s="40" t="s">
        <v>1685</v>
      </c>
      <c r="CF609" s="40" t="s">
        <v>1686</v>
      </c>
    </row>
    <row r="610" spans="83:84">
      <c r="CE610" s="40" t="s">
        <v>1687</v>
      </c>
      <c r="CF610" s="40" t="s">
        <v>1688</v>
      </c>
    </row>
    <row r="611" spans="83:84">
      <c r="CE611" s="40" t="s">
        <v>1689</v>
      </c>
      <c r="CF611" s="40" t="s">
        <v>1690</v>
      </c>
    </row>
    <row r="612" spans="83:84">
      <c r="CE612" s="40" t="s">
        <v>1691</v>
      </c>
      <c r="CF612" s="40" t="s">
        <v>1692</v>
      </c>
    </row>
    <row r="613" spans="83:84">
      <c r="CE613" s="40" t="s">
        <v>1693</v>
      </c>
      <c r="CF613" s="40" t="s">
        <v>1694</v>
      </c>
    </row>
    <row r="614" spans="83:84">
      <c r="CE614" s="40" t="s">
        <v>1695</v>
      </c>
      <c r="CF614" s="40" t="s">
        <v>1696</v>
      </c>
    </row>
    <row r="615" spans="83:84">
      <c r="CE615" s="40" t="s">
        <v>1697</v>
      </c>
      <c r="CF615" s="40" t="s">
        <v>2545</v>
      </c>
    </row>
    <row r="616" spans="83:84">
      <c r="CE616" s="40" t="s">
        <v>1708</v>
      </c>
      <c r="CF616" s="40" t="s">
        <v>1709</v>
      </c>
    </row>
    <row r="617" spans="83:84">
      <c r="CE617" s="40" t="s">
        <v>2500</v>
      </c>
      <c r="CF617" s="40" t="s">
        <v>1710</v>
      </c>
    </row>
    <row r="618" spans="83:84">
      <c r="CE618" s="40" t="s">
        <v>1711</v>
      </c>
      <c r="CF618" s="40" t="s">
        <v>1712</v>
      </c>
    </row>
    <row r="619" spans="83:84">
      <c r="CE619" s="40" t="s">
        <v>1713</v>
      </c>
      <c r="CF619" s="40" t="s">
        <v>1714</v>
      </c>
    </row>
    <row r="620" spans="83:84">
      <c r="CE620" s="40" t="s">
        <v>1715</v>
      </c>
      <c r="CF620" s="40" t="s">
        <v>1716</v>
      </c>
    </row>
    <row r="621" spans="83:84">
      <c r="CE621" s="40" t="s">
        <v>1725</v>
      </c>
      <c r="CF621" s="40" t="s">
        <v>1726</v>
      </c>
    </row>
    <row r="622" spans="83:84">
      <c r="CE622" s="40" t="s">
        <v>1727</v>
      </c>
      <c r="CF622" s="40" t="s">
        <v>1728</v>
      </c>
    </row>
    <row r="623" spans="83:84">
      <c r="CE623" s="40" t="s">
        <v>1729</v>
      </c>
      <c r="CF623" s="40" t="s">
        <v>1730</v>
      </c>
    </row>
    <row r="624" spans="83:84">
      <c r="CE624" s="40" t="s">
        <v>2501</v>
      </c>
      <c r="CF624" s="40" t="s">
        <v>2546</v>
      </c>
    </row>
    <row r="625" spans="83:84">
      <c r="CE625" s="40" t="s">
        <v>1731</v>
      </c>
      <c r="CF625" s="40" t="s">
        <v>1732</v>
      </c>
    </row>
    <row r="626" spans="83:84">
      <c r="CE626" s="40" t="s">
        <v>1733</v>
      </c>
      <c r="CF626" s="40" t="s">
        <v>1734</v>
      </c>
    </row>
    <row r="627" spans="83:84">
      <c r="CE627" s="40" t="s">
        <v>1735</v>
      </c>
      <c r="CF627" s="40" t="s">
        <v>1736</v>
      </c>
    </row>
    <row r="628" spans="83:84">
      <c r="CE628" s="40" t="s">
        <v>1698</v>
      </c>
      <c r="CF628" s="40" t="s">
        <v>1699</v>
      </c>
    </row>
    <row r="629" spans="83:84">
      <c r="CE629" s="40" t="s">
        <v>1700</v>
      </c>
      <c r="CF629" s="40" t="s">
        <v>1701</v>
      </c>
    </row>
    <row r="630" spans="83:84">
      <c r="CE630" s="40" t="s">
        <v>1702</v>
      </c>
      <c r="CF630" s="40" t="s">
        <v>1703</v>
      </c>
    </row>
    <row r="631" spans="83:84">
      <c r="CE631" s="40" t="s">
        <v>1704</v>
      </c>
      <c r="CF631" s="40" t="s">
        <v>1705</v>
      </c>
    </row>
    <row r="632" spans="83:84">
      <c r="CE632" s="40" t="s">
        <v>1706</v>
      </c>
      <c r="CF632" s="40" t="s">
        <v>1707</v>
      </c>
    </row>
    <row r="633" spans="83:84">
      <c r="CE633" s="40" t="s">
        <v>1717</v>
      </c>
      <c r="CF633" s="40" t="s">
        <v>1718</v>
      </c>
    </row>
    <row r="634" spans="83:84">
      <c r="CE634" s="40" t="s">
        <v>1719</v>
      </c>
      <c r="CF634" s="40" t="s">
        <v>1720</v>
      </c>
    </row>
    <row r="635" spans="83:84">
      <c r="CE635" s="40" t="s">
        <v>1721</v>
      </c>
      <c r="CF635" s="40" t="s">
        <v>1722</v>
      </c>
    </row>
    <row r="636" spans="83:84">
      <c r="CE636" s="40" t="s">
        <v>1723</v>
      </c>
      <c r="CF636" s="40" t="s">
        <v>1724</v>
      </c>
    </row>
    <row r="637" spans="83:84">
      <c r="CE637" s="40" t="s">
        <v>1737</v>
      </c>
      <c r="CF637" s="40" t="s">
        <v>1738</v>
      </c>
    </row>
    <row r="638" spans="83:84">
      <c r="CE638" s="40" t="s">
        <v>1739</v>
      </c>
      <c r="CF638" s="40" t="s">
        <v>1740</v>
      </c>
    </row>
    <row r="639" spans="83:84">
      <c r="CE639" s="40" t="s">
        <v>1741</v>
      </c>
      <c r="CF639" s="40" t="s">
        <v>1742</v>
      </c>
    </row>
    <row r="640" spans="83:84">
      <c r="CE640" s="40" t="s">
        <v>1743</v>
      </c>
      <c r="CF640" s="40" t="s">
        <v>1744</v>
      </c>
    </row>
    <row r="641" spans="83:84">
      <c r="CE641" s="40" t="s">
        <v>1745</v>
      </c>
      <c r="CF641" s="40" t="s">
        <v>1746</v>
      </c>
    </row>
    <row r="642" spans="83:84">
      <c r="CE642" s="40" t="s">
        <v>1747</v>
      </c>
      <c r="CF642" s="40" t="s">
        <v>1748</v>
      </c>
    </row>
    <row r="643" spans="83:84">
      <c r="CE643" s="40" t="s">
        <v>1749</v>
      </c>
      <c r="CF643" s="40" t="s">
        <v>1750</v>
      </c>
    </row>
    <row r="644" spans="83:84">
      <c r="CE644" s="40" t="s">
        <v>1751</v>
      </c>
      <c r="CF644" s="40" t="s">
        <v>1752</v>
      </c>
    </row>
    <row r="645" spans="83:84">
      <c r="CE645" s="40" t="s">
        <v>1753</v>
      </c>
      <c r="CF645" s="40" t="s">
        <v>1754</v>
      </c>
    </row>
    <row r="646" spans="83:84">
      <c r="CE646" s="40" t="s">
        <v>1755</v>
      </c>
      <c r="CF646" s="40" t="s">
        <v>1756</v>
      </c>
    </row>
    <row r="647" spans="83:84">
      <c r="CE647" s="40" t="s">
        <v>1757</v>
      </c>
      <c r="CF647" s="40" t="s">
        <v>1758</v>
      </c>
    </row>
    <row r="648" spans="83:84">
      <c r="CE648" s="40" t="s">
        <v>1759</v>
      </c>
      <c r="CF648" s="40" t="s">
        <v>1760</v>
      </c>
    </row>
    <row r="649" spans="83:84">
      <c r="CE649" s="40" t="s">
        <v>1761</v>
      </c>
      <c r="CF649" s="40" t="s">
        <v>1762</v>
      </c>
    </row>
    <row r="650" spans="83:84">
      <c r="CE650" s="40" t="s">
        <v>1763</v>
      </c>
      <c r="CF650" s="40" t="s">
        <v>1764</v>
      </c>
    </row>
    <row r="651" spans="83:84">
      <c r="CE651" s="40" t="s">
        <v>1765</v>
      </c>
      <c r="CF651" s="40" t="s">
        <v>1766</v>
      </c>
    </row>
    <row r="652" spans="83:84">
      <c r="CE652" s="40" t="s">
        <v>1775</v>
      </c>
      <c r="CF652" s="40" t="s">
        <v>1776</v>
      </c>
    </row>
    <row r="653" spans="83:84">
      <c r="CE653" s="40" t="s">
        <v>1777</v>
      </c>
      <c r="CF653" s="40" t="s">
        <v>1778</v>
      </c>
    </row>
    <row r="654" spans="83:84">
      <c r="CE654" s="40" t="s">
        <v>1779</v>
      </c>
      <c r="CF654" s="40" t="s">
        <v>1780</v>
      </c>
    </row>
    <row r="655" spans="83:84">
      <c r="CE655" s="40" t="s">
        <v>1781</v>
      </c>
      <c r="CF655" s="40" t="s">
        <v>1782</v>
      </c>
    </row>
    <row r="656" spans="83:84">
      <c r="CE656" s="40" t="s">
        <v>1783</v>
      </c>
      <c r="CF656" s="40" t="s">
        <v>1784</v>
      </c>
    </row>
    <row r="657" spans="83:84">
      <c r="CE657" s="40" t="s">
        <v>1785</v>
      </c>
      <c r="CF657" s="40" t="s">
        <v>1786</v>
      </c>
    </row>
    <row r="658" spans="83:84">
      <c r="CE658" s="40" t="s">
        <v>1787</v>
      </c>
      <c r="CF658" s="40" t="s">
        <v>1788</v>
      </c>
    </row>
    <row r="659" spans="83:84">
      <c r="CE659" s="40" t="s">
        <v>1789</v>
      </c>
      <c r="CF659" s="40" t="s">
        <v>1790</v>
      </c>
    </row>
    <row r="660" spans="83:84">
      <c r="CE660" s="40" t="s">
        <v>1791</v>
      </c>
      <c r="CF660" s="40" t="s">
        <v>1792</v>
      </c>
    </row>
    <row r="661" spans="83:84">
      <c r="CE661" s="40" t="s">
        <v>2502</v>
      </c>
      <c r="CF661" s="40" t="s">
        <v>1793</v>
      </c>
    </row>
    <row r="662" spans="83:84">
      <c r="CE662" s="40" t="s">
        <v>1794</v>
      </c>
      <c r="CF662" s="40" t="s">
        <v>1795</v>
      </c>
    </row>
    <row r="663" spans="83:84">
      <c r="CE663" s="40" t="s">
        <v>1796</v>
      </c>
      <c r="CF663" s="40" t="s">
        <v>1797</v>
      </c>
    </row>
    <row r="664" spans="83:84">
      <c r="CE664" s="40" t="s">
        <v>1798</v>
      </c>
      <c r="CF664" s="40" t="s">
        <v>1799</v>
      </c>
    </row>
    <row r="665" spans="83:84">
      <c r="CE665" s="40" t="s">
        <v>2503</v>
      </c>
      <c r="CF665" s="40" t="s">
        <v>1800</v>
      </c>
    </row>
    <row r="666" spans="83:84">
      <c r="CE666" s="40" t="s">
        <v>1801</v>
      </c>
      <c r="CF666" s="40" t="s">
        <v>1802</v>
      </c>
    </row>
    <row r="667" spans="83:84">
      <c r="CE667" s="40" t="s">
        <v>1803</v>
      </c>
      <c r="CF667" s="40" t="s">
        <v>1804</v>
      </c>
    </row>
    <row r="668" spans="83:84">
      <c r="CE668" s="40" t="s">
        <v>1805</v>
      </c>
      <c r="CF668" s="40" t="s">
        <v>1806</v>
      </c>
    </row>
    <row r="669" spans="83:84">
      <c r="CE669" s="40" t="s">
        <v>1807</v>
      </c>
      <c r="CF669" s="40" t="s">
        <v>1808</v>
      </c>
    </row>
    <row r="670" spans="83:84">
      <c r="CE670" s="40" t="s">
        <v>1809</v>
      </c>
      <c r="CF670" s="40" t="s">
        <v>1810</v>
      </c>
    </row>
    <row r="671" spans="83:84">
      <c r="CE671" s="40" t="s">
        <v>1811</v>
      </c>
      <c r="CF671" s="40" t="s">
        <v>1812</v>
      </c>
    </row>
    <row r="672" spans="83:84">
      <c r="CE672" s="40" t="s">
        <v>1813</v>
      </c>
      <c r="CF672" s="40" t="s">
        <v>1814</v>
      </c>
    </row>
    <row r="673" spans="83:84">
      <c r="CE673" s="40" t="s">
        <v>1815</v>
      </c>
      <c r="CF673" s="40" t="s">
        <v>1816</v>
      </c>
    </row>
    <row r="674" spans="83:84">
      <c r="CE674" s="40" t="s">
        <v>1817</v>
      </c>
      <c r="CF674" s="40" t="s">
        <v>1818</v>
      </c>
    </row>
    <row r="675" spans="83:84">
      <c r="CE675" s="40" t="s">
        <v>1819</v>
      </c>
      <c r="CF675" s="40" t="s">
        <v>1820</v>
      </c>
    </row>
    <row r="676" spans="83:84">
      <c r="CE676" s="40" t="s">
        <v>1821</v>
      </c>
      <c r="CF676" s="40" t="s">
        <v>1822</v>
      </c>
    </row>
    <row r="677" spans="83:84">
      <c r="CE677" s="40" t="s">
        <v>1823</v>
      </c>
      <c r="CF677" s="40" t="s">
        <v>1824</v>
      </c>
    </row>
    <row r="678" spans="83:84">
      <c r="CE678" s="40" t="s">
        <v>1825</v>
      </c>
      <c r="CF678" s="40" t="s">
        <v>1826</v>
      </c>
    </row>
    <row r="679" spans="83:84">
      <c r="CE679" s="40" t="s">
        <v>1827</v>
      </c>
      <c r="CF679" s="40" t="s">
        <v>1828</v>
      </c>
    </row>
    <row r="680" spans="83:84">
      <c r="CE680" s="40" t="s">
        <v>1829</v>
      </c>
      <c r="CF680" s="40" t="s">
        <v>1830</v>
      </c>
    </row>
    <row r="681" spans="83:84">
      <c r="CE681" s="40" t="s">
        <v>811</v>
      </c>
      <c r="CF681" s="40" t="s">
        <v>812</v>
      </c>
    </row>
    <row r="682" spans="83:84">
      <c r="CE682" s="40" t="s">
        <v>418</v>
      </c>
      <c r="CF682" s="40" t="s">
        <v>114</v>
      </c>
    </row>
    <row r="683" spans="83:84">
      <c r="CE683" s="40" t="s">
        <v>419</v>
      </c>
      <c r="CF683" s="40" t="s">
        <v>115</v>
      </c>
    </row>
    <row r="684" spans="83:84">
      <c r="CE684" s="40" t="s">
        <v>420</v>
      </c>
      <c r="CF684" s="40" t="s">
        <v>116</v>
      </c>
    </row>
    <row r="685" spans="83:84">
      <c r="CE685" s="40" t="s">
        <v>421</v>
      </c>
      <c r="CF685" s="40" t="s">
        <v>117</v>
      </c>
    </row>
    <row r="686" spans="83:84">
      <c r="CE686" s="40" t="s">
        <v>422</v>
      </c>
      <c r="CF686" s="40" t="s">
        <v>118</v>
      </c>
    </row>
    <row r="687" spans="83:84">
      <c r="CE687" s="40" t="s">
        <v>423</v>
      </c>
      <c r="CF687" s="40" t="s">
        <v>119</v>
      </c>
    </row>
    <row r="688" spans="83:84">
      <c r="CE688" s="40" t="s">
        <v>424</v>
      </c>
      <c r="CF688" s="40" t="s">
        <v>120</v>
      </c>
    </row>
    <row r="689" spans="83:84">
      <c r="CE689" s="40" t="s">
        <v>425</v>
      </c>
      <c r="CF689" s="40" t="s">
        <v>121</v>
      </c>
    </row>
    <row r="690" spans="83:84">
      <c r="CE690" s="40" t="s">
        <v>426</v>
      </c>
      <c r="CF690" s="40" t="s">
        <v>122</v>
      </c>
    </row>
    <row r="691" spans="83:84">
      <c r="CE691" s="40" t="s">
        <v>427</v>
      </c>
      <c r="CF691" s="40" t="s">
        <v>123</v>
      </c>
    </row>
    <row r="692" spans="83:84">
      <c r="CE692" s="40" t="s">
        <v>428</v>
      </c>
      <c r="CF692" s="40" t="s">
        <v>124</v>
      </c>
    </row>
    <row r="693" spans="83:84">
      <c r="CE693" s="40" t="s">
        <v>429</v>
      </c>
      <c r="CF693" s="40" t="s">
        <v>125</v>
      </c>
    </row>
    <row r="694" spans="83:84">
      <c r="CE694" s="40" t="s">
        <v>430</v>
      </c>
      <c r="CF694" s="40" t="s">
        <v>126</v>
      </c>
    </row>
    <row r="695" spans="83:84">
      <c r="CE695" s="40" t="s">
        <v>431</v>
      </c>
      <c r="CF695" s="40" t="s">
        <v>127</v>
      </c>
    </row>
    <row r="696" spans="83:84">
      <c r="CE696" s="40" t="s">
        <v>432</v>
      </c>
      <c r="CF696" s="40" t="s">
        <v>128</v>
      </c>
    </row>
    <row r="697" spans="83:84">
      <c r="CE697" s="40" t="s">
        <v>433</v>
      </c>
      <c r="CF697" s="40" t="s">
        <v>129</v>
      </c>
    </row>
    <row r="698" spans="83:84">
      <c r="CE698" s="40" t="s">
        <v>434</v>
      </c>
      <c r="CF698" s="40" t="s">
        <v>130</v>
      </c>
    </row>
    <row r="699" spans="83:84">
      <c r="CE699" s="40" t="s">
        <v>435</v>
      </c>
      <c r="CF699" s="40" t="s">
        <v>131</v>
      </c>
    </row>
    <row r="700" spans="83:84">
      <c r="CE700" s="40" t="s">
        <v>436</v>
      </c>
      <c r="CF700" s="40" t="s">
        <v>132</v>
      </c>
    </row>
    <row r="701" spans="83:84">
      <c r="CE701" s="40" t="s">
        <v>437</v>
      </c>
      <c r="CF701" s="40" t="s">
        <v>133</v>
      </c>
    </row>
    <row r="702" spans="83:84">
      <c r="CE702" s="40" t="s">
        <v>438</v>
      </c>
      <c r="CF702" s="40" t="s">
        <v>134</v>
      </c>
    </row>
    <row r="703" spans="83:84">
      <c r="CE703" s="40" t="s">
        <v>439</v>
      </c>
      <c r="CF703" s="40" t="s">
        <v>135</v>
      </c>
    </row>
    <row r="704" spans="83:84">
      <c r="CE704" s="40" t="s">
        <v>440</v>
      </c>
      <c r="CF704" s="40" t="s">
        <v>136</v>
      </c>
    </row>
    <row r="705" spans="83:84">
      <c r="CE705" s="40" t="s">
        <v>2504</v>
      </c>
      <c r="CF705" s="40" t="s">
        <v>1831</v>
      </c>
    </row>
    <row r="706" spans="83:84">
      <c r="CE706" s="40" t="s">
        <v>2505</v>
      </c>
      <c r="CF706" s="40" t="s">
        <v>2547</v>
      </c>
    </row>
    <row r="707" spans="83:84">
      <c r="CE707" s="40" t="s">
        <v>441</v>
      </c>
      <c r="CF707" s="40" t="s">
        <v>1850</v>
      </c>
    </row>
    <row r="708" spans="83:84">
      <c r="CE708" s="40" t="s">
        <v>442</v>
      </c>
      <c r="CF708" s="40" t="s">
        <v>1851</v>
      </c>
    </row>
    <row r="709" spans="83:84">
      <c r="CE709" s="40" t="s">
        <v>443</v>
      </c>
      <c r="CF709" s="40" t="s">
        <v>1852</v>
      </c>
    </row>
    <row r="710" spans="83:84">
      <c r="CE710" s="40" t="s">
        <v>1911</v>
      </c>
      <c r="CF710" s="40" t="s">
        <v>1912</v>
      </c>
    </row>
    <row r="711" spans="83:84">
      <c r="CE711" s="40" t="s">
        <v>1913</v>
      </c>
      <c r="CF711" s="40" t="s">
        <v>1914</v>
      </c>
    </row>
    <row r="712" spans="83:84">
      <c r="CE712" s="40" t="s">
        <v>1915</v>
      </c>
      <c r="CF712" s="40" t="s">
        <v>1916</v>
      </c>
    </row>
    <row r="713" spans="83:84">
      <c r="CE713" s="40" t="s">
        <v>1917</v>
      </c>
      <c r="CF713" s="40" t="s">
        <v>1918</v>
      </c>
    </row>
    <row r="714" spans="83:84">
      <c r="CE714" s="40" t="s">
        <v>1919</v>
      </c>
      <c r="CF714" s="40" t="s">
        <v>1920</v>
      </c>
    </row>
    <row r="715" spans="83:84">
      <c r="CE715" s="40" t="s">
        <v>1921</v>
      </c>
      <c r="CF715" s="40" t="s">
        <v>1922</v>
      </c>
    </row>
    <row r="716" spans="83:84">
      <c r="CE716" s="40" t="s">
        <v>1923</v>
      </c>
      <c r="CF716" s="40" t="s">
        <v>1924</v>
      </c>
    </row>
    <row r="717" spans="83:84">
      <c r="CE717" s="40" t="s">
        <v>2311</v>
      </c>
      <c r="CF717" s="40" t="s">
        <v>2312</v>
      </c>
    </row>
    <row r="718" spans="83:84">
      <c r="CE718" s="40" t="s">
        <v>1933</v>
      </c>
      <c r="CF718" s="40" t="s">
        <v>1934</v>
      </c>
    </row>
    <row r="719" spans="83:84">
      <c r="CE719" s="40" t="s">
        <v>1935</v>
      </c>
      <c r="CF719" s="40" t="s">
        <v>1936</v>
      </c>
    </row>
    <row r="720" spans="83:84">
      <c r="CE720" s="40" t="s">
        <v>1937</v>
      </c>
      <c r="CF720" s="40" t="s">
        <v>1938</v>
      </c>
    </row>
    <row r="721" spans="83:84">
      <c r="CE721" s="40" t="s">
        <v>1939</v>
      </c>
      <c r="CF721" s="40" t="s">
        <v>1940</v>
      </c>
    </row>
    <row r="722" spans="83:84">
      <c r="CE722" s="40" t="s">
        <v>1941</v>
      </c>
      <c r="CF722" s="40" t="s">
        <v>1942</v>
      </c>
    </row>
    <row r="723" spans="83:84">
      <c r="CE723" s="40" t="s">
        <v>1943</v>
      </c>
      <c r="CF723" s="40" t="s">
        <v>1944</v>
      </c>
    </row>
    <row r="724" spans="83:84">
      <c r="CE724" s="40" t="s">
        <v>1945</v>
      </c>
      <c r="CF724" s="40" t="s">
        <v>1946</v>
      </c>
    </row>
    <row r="725" spans="83:84">
      <c r="CE725" s="40" t="s">
        <v>1947</v>
      </c>
      <c r="CF725" s="40" t="s">
        <v>1948</v>
      </c>
    </row>
    <row r="726" spans="83:84">
      <c r="CE726" s="40" t="s">
        <v>1949</v>
      </c>
      <c r="CF726" s="40" t="s">
        <v>1950</v>
      </c>
    </row>
    <row r="727" spans="83:84">
      <c r="CE727" s="40" t="s">
        <v>1951</v>
      </c>
      <c r="CF727" s="40" t="s">
        <v>1952</v>
      </c>
    </row>
    <row r="728" spans="83:84">
      <c r="CE728" s="40" t="s">
        <v>1953</v>
      </c>
      <c r="CF728" s="40" t="s">
        <v>1954</v>
      </c>
    </row>
    <row r="729" spans="83:84">
      <c r="CE729" s="40" t="s">
        <v>1853</v>
      </c>
      <c r="CF729" s="40" t="s">
        <v>1854</v>
      </c>
    </row>
    <row r="730" spans="83:84">
      <c r="CE730" s="40" t="s">
        <v>1855</v>
      </c>
      <c r="CF730" s="40" t="s">
        <v>1856</v>
      </c>
    </row>
    <row r="731" spans="83:84">
      <c r="CE731" s="40" t="s">
        <v>1857</v>
      </c>
      <c r="CF731" s="40" t="s">
        <v>1858</v>
      </c>
    </row>
    <row r="732" spans="83:84">
      <c r="CE732" s="40" t="s">
        <v>1859</v>
      </c>
      <c r="CF732" s="40" t="s">
        <v>1860</v>
      </c>
    </row>
    <row r="733" spans="83:84">
      <c r="CE733" s="40" t="s">
        <v>1861</v>
      </c>
      <c r="CF733" s="40" t="s">
        <v>1862</v>
      </c>
    </row>
    <row r="734" spans="83:84">
      <c r="CE734" s="40" t="s">
        <v>1863</v>
      </c>
      <c r="CF734" s="40" t="s">
        <v>1864</v>
      </c>
    </row>
    <row r="735" spans="83:84">
      <c r="CE735" s="40" t="s">
        <v>1865</v>
      </c>
      <c r="CF735" s="40" t="s">
        <v>1866</v>
      </c>
    </row>
    <row r="736" spans="83:84">
      <c r="CE736" s="40" t="s">
        <v>1867</v>
      </c>
      <c r="CF736" s="40" t="s">
        <v>1868</v>
      </c>
    </row>
    <row r="737" spans="83:84">
      <c r="CE737" s="40" t="s">
        <v>1869</v>
      </c>
      <c r="CF737" s="40" t="s">
        <v>1870</v>
      </c>
    </row>
    <row r="738" spans="83:84">
      <c r="CE738" s="40" t="s">
        <v>1871</v>
      </c>
      <c r="CF738" s="40" t="s">
        <v>1872</v>
      </c>
    </row>
    <row r="739" spans="83:84">
      <c r="CE739" s="40" t="s">
        <v>1873</v>
      </c>
      <c r="CF739" s="40" t="s">
        <v>1874</v>
      </c>
    </row>
    <row r="740" spans="83:84">
      <c r="CE740" s="40" t="s">
        <v>1832</v>
      </c>
      <c r="CF740" s="40" t="s">
        <v>1833</v>
      </c>
    </row>
    <row r="741" spans="83:84">
      <c r="CE741" s="40" t="s">
        <v>1834</v>
      </c>
      <c r="CF741" s="40" t="s">
        <v>1835</v>
      </c>
    </row>
    <row r="742" spans="83:84">
      <c r="CE742" s="40" t="s">
        <v>1836</v>
      </c>
      <c r="CF742" s="40" t="s">
        <v>1837</v>
      </c>
    </row>
    <row r="743" spans="83:84">
      <c r="CE743" s="40" t="s">
        <v>1838</v>
      </c>
      <c r="CF743" s="40" t="s">
        <v>1839</v>
      </c>
    </row>
    <row r="744" spans="83:84">
      <c r="CE744" s="40" t="s">
        <v>1840</v>
      </c>
      <c r="CF744" s="40" t="s">
        <v>1841</v>
      </c>
    </row>
    <row r="745" spans="83:84">
      <c r="CE745" s="40" t="s">
        <v>1842</v>
      </c>
      <c r="CF745" s="40" t="s">
        <v>1843</v>
      </c>
    </row>
    <row r="746" spans="83:84">
      <c r="CE746" s="40" t="s">
        <v>1844</v>
      </c>
      <c r="CF746" s="40" t="s">
        <v>1845</v>
      </c>
    </row>
    <row r="747" spans="83:84">
      <c r="CE747" s="40" t="s">
        <v>1846</v>
      </c>
      <c r="CF747" s="40" t="s">
        <v>1847</v>
      </c>
    </row>
    <row r="748" spans="83:84">
      <c r="CE748" s="40" t="s">
        <v>1848</v>
      </c>
      <c r="CF748" s="40" t="s">
        <v>1849</v>
      </c>
    </row>
    <row r="749" spans="83:84">
      <c r="CE749" s="40" t="s">
        <v>1875</v>
      </c>
      <c r="CF749" s="40" t="s">
        <v>1876</v>
      </c>
    </row>
    <row r="750" spans="83:84">
      <c r="CE750" s="40" t="s">
        <v>1877</v>
      </c>
      <c r="CF750" s="40" t="s">
        <v>1878</v>
      </c>
    </row>
    <row r="751" spans="83:84">
      <c r="CE751" s="40" t="s">
        <v>1879</v>
      </c>
      <c r="CF751" s="40" t="s">
        <v>1880</v>
      </c>
    </row>
    <row r="752" spans="83:84">
      <c r="CE752" s="40" t="s">
        <v>1881</v>
      </c>
      <c r="CF752" s="40" t="s">
        <v>1882</v>
      </c>
    </row>
    <row r="753" spans="83:84">
      <c r="CE753" s="40" t="s">
        <v>1883</v>
      </c>
      <c r="CF753" s="40" t="s">
        <v>1884</v>
      </c>
    </row>
    <row r="754" spans="83:84">
      <c r="CE754" s="40" t="s">
        <v>1885</v>
      </c>
      <c r="CF754" s="40" t="s">
        <v>1886</v>
      </c>
    </row>
    <row r="755" spans="83:84">
      <c r="CE755" s="40" t="s">
        <v>1887</v>
      </c>
      <c r="CF755" s="40" t="s">
        <v>1888</v>
      </c>
    </row>
    <row r="756" spans="83:84">
      <c r="CE756" s="40" t="s">
        <v>1889</v>
      </c>
      <c r="CF756" s="40" t="s">
        <v>1890</v>
      </c>
    </row>
    <row r="757" spans="83:84">
      <c r="CE757" s="40" t="s">
        <v>1891</v>
      </c>
      <c r="CF757" s="40" t="s">
        <v>1892</v>
      </c>
    </row>
    <row r="758" spans="83:84">
      <c r="CE758" s="40" t="s">
        <v>1905</v>
      </c>
      <c r="CF758" s="40" t="s">
        <v>1906</v>
      </c>
    </row>
    <row r="759" spans="83:84">
      <c r="CE759" s="40" t="s">
        <v>1907</v>
      </c>
      <c r="CF759" s="40" t="s">
        <v>1908</v>
      </c>
    </row>
    <row r="760" spans="83:84">
      <c r="CE760" s="40" t="s">
        <v>1909</v>
      </c>
      <c r="CF760" s="40" t="s">
        <v>1910</v>
      </c>
    </row>
    <row r="761" spans="83:84">
      <c r="CE761" s="40" t="s">
        <v>1893</v>
      </c>
      <c r="CF761" s="40" t="s">
        <v>1894</v>
      </c>
    </row>
    <row r="762" spans="83:84">
      <c r="CE762" s="40" t="s">
        <v>1895</v>
      </c>
      <c r="CF762" s="40" t="s">
        <v>1896</v>
      </c>
    </row>
    <row r="763" spans="83:84">
      <c r="CE763" s="40" t="s">
        <v>1897</v>
      </c>
      <c r="CF763" s="40" t="s">
        <v>1898</v>
      </c>
    </row>
    <row r="764" spans="83:84">
      <c r="CE764" s="40" t="s">
        <v>1899</v>
      </c>
      <c r="CF764" s="40" t="s">
        <v>1900</v>
      </c>
    </row>
    <row r="765" spans="83:84">
      <c r="CE765" s="40" t="s">
        <v>1901</v>
      </c>
      <c r="CF765" s="40" t="s">
        <v>1902</v>
      </c>
    </row>
    <row r="766" spans="83:84">
      <c r="CE766" s="40" t="s">
        <v>1903</v>
      </c>
      <c r="CF766" s="40" t="s">
        <v>1904</v>
      </c>
    </row>
    <row r="767" spans="83:84">
      <c r="CE767" s="40" t="s">
        <v>1955</v>
      </c>
      <c r="CF767" s="40" t="s">
        <v>1956</v>
      </c>
    </row>
    <row r="768" spans="83:84">
      <c r="CE768" s="40" t="s">
        <v>1957</v>
      </c>
      <c r="CF768" s="40" t="s">
        <v>1958</v>
      </c>
    </row>
    <row r="769" spans="83:84">
      <c r="CE769" s="40" t="s">
        <v>1959</v>
      </c>
      <c r="CF769" s="40" t="s">
        <v>1960</v>
      </c>
    </row>
    <row r="770" spans="83:84">
      <c r="CE770" s="40" t="s">
        <v>1961</v>
      </c>
      <c r="CF770" s="40" t="s">
        <v>1962</v>
      </c>
    </row>
    <row r="771" spans="83:84">
      <c r="CE771" s="40" t="s">
        <v>1925</v>
      </c>
      <c r="CF771" s="40" t="s">
        <v>1926</v>
      </c>
    </row>
    <row r="772" spans="83:84">
      <c r="CE772" s="40" t="s">
        <v>1927</v>
      </c>
      <c r="CF772" s="40" t="s">
        <v>1928</v>
      </c>
    </row>
    <row r="773" spans="83:84">
      <c r="CE773" s="40" t="s">
        <v>1929</v>
      </c>
      <c r="CF773" s="40" t="s">
        <v>1930</v>
      </c>
    </row>
    <row r="774" spans="83:84">
      <c r="CE774" s="40" t="s">
        <v>1931</v>
      </c>
      <c r="CF774" s="40" t="s">
        <v>1932</v>
      </c>
    </row>
    <row r="775" spans="83:84">
      <c r="CE775" s="40" t="s">
        <v>1963</v>
      </c>
      <c r="CF775" s="40" t="s">
        <v>1964</v>
      </c>
    </row>
    <row r="776" spans="83:84">
      <c r="CE776" s="40" t="s">
        <v>2506</v>
      </c>
      <c r="CF776" s="40" t="s">
        <v>1965</v>
      </c>
    </row>
    <row r="777" spans="83:84">
      <c r="CE777" s="40" t="s">
        <v>1966</v>
      </c>
      <c r="CF777" s="40" t="s">
        <v>1967</v>
      </c>
    </row>
    <row r="778" spans="83:84">
      <c r="CE778" s="40" t="s">
        <v>1968</v>
      </c>
      <c r="CF778" s="40" t="s">
        <v>1969</v>
      </c>
    </row>
    <row r="779" spans="83:84">
      <c r="CE779" s="40" t="s">
        <v>1970</v>
      </c>
      <c r="CF779" s="40" t="s">
        <v>1971</v>
      </c>
    </row>
    <row r="780" spans="83:84">
      <c r="CE780" s="40" t="s">
        <v>1972</v>
      </c>
      <c r="CF780" s="40" t="s">
        <v>1973</v>
      </c>
    </row>
    <row r="781" spans="83:84">
      <c r="CE781" s="40" t="s">
        <v>1974</v>
      </c>
      <c r="CF781" s="40" t="s">
        <v>1975</v>
      </c>
    </row>
    <row r="782" spans="83:84">
      <c r="CE782" s="40" t="s">
        <v>1976</v>
      </c>
      <c r="CF782" s="40" t="s">
        <v>1977</v>
      </c>
    </row>
    <row r="783" spans="83:84">
      <c r="CE783" s="40" t="s">
        <v>1978</v>
      </c>
      <c r="CF783" s="40" t="s">
        <v>1979</v>
      </c>
    </row>
    <row r="784" spans="83:84">
      <c r="CE784" s="40" t="s">
        <v>1980</v>
      </c>
      <c r="CF784" s="40" t="s">
        <v>1981</v>
      </c>
    </row>
    <row r="785" spans="83:84">
      <c r="CE785" s="40" t="s">
        <v>1982</v>
      </c>
      <c r="CF785" s="40" t="s">
        <v>1983</v>
      </c>
    </row>
    <row r="786" spans="83:84">
      <c r="CE786" s="40" t="s">
        <v>1984</v>
      </c>
      <c r="CF786" s="40" t="s">
        <v>1985</v>
      </c>
    </row>
    <row r="787" spans="83:84">
      <c r="CE787" s="40" t="s">
        <v>1986</v>
      </c>
      <c r="CF787" s="40" t="s">
        <v>1987</v>
      </c>
    </row>
    <row r="788" spans="83:84">
      <c r="CE788" s="40" t="s">
        <v>1988</v>
      </c>
      <c r="CF788" s="40" t="s">
        <v>1989</v>
      </c>
    </row>
    <row r="789" spans="83:84">
      <c r="CE789" s="40" t="s">
        <v>1990</v>
      </c>
      <c r="CF789" s="40" t="s">
        <v>1991</v>
      </c>
    </row>
    <row r="790" spans="83:84">
      <c r="CE790" s="40" t="s">
        <v>1992</v>
      </c>
      <c r="CF790" s="40" t="s">
        <v>1993</v>
      </c>
    </row>
    <row r="791" spans="83:84">
      <c r="CE791" s="40" t="s">
        <v>1994</v>
      </c>
      <c r="CF791" s="40" t="s">
        <v>1995</v>
      </c>
    </row>
    <row r="792" spans="83:84">
      <c r="CE792" s="40" t="s">
        <v>1996</v>
      </c>
      <c r="CF792" s="40" t="s">
        <v>1997</v>
      </c>
    </row>
    <row r="793" spans="83:84">
      <c r="CE793" s="40" t="s">
        <v>1998</v>
      </c>
      <c r="CF793" s="40" t="s">
        <v>1999</v>
      </c>
    </row>
    <row r="794" spans="83:84">
      <c r="CE794" s="40" t="s">
        <v>2000</v>
      </c>
      <c r="CF794" s="40" t="s">
        <v>2001</v>
      </c>
    </row>
    <row r="795" spans="83:84">
      <c r="CE795" s="40" t="s">
        <v>2002</v>
      </c>
      <c r="CF795" s="40" t="s">
        <v>2003</v>
      </c>
    </row>
    <row r="796" spans="83:84">
      <c r="CE796" s="40" t="s">
        <v>2004</v>
      </c>
      <c r="CF796" s="40" t="s">
        <v>2005</v>
      </c>
    </row>
    <row r="797" spans="83:84">
      <c r="CE797" s="40" t="s">
        <v>2006</v>
      </c>
      <c r="CF797" s="40" t="s">
        <v>2007</v>
      </c>
    </row>
    <row r="798" spans="83:84">
      <c r="CE798" s="40" t="s">
        <v>2008</v>
      </c>
      <c r="CF798" s="40" t="s">
        <v>2009</v>
      </c>
    </row>
    <row r="799" spans="83:84">
      <c r="CE799" s="40" t="s">
        <v>2010</v>
      </c>
      <c r="CF799" s="40" t="s">
        <v>2011</v>
      </c>
    </row>
    <row r="800" spans="83:84">
      <c r="CE800" s="40" t="s">
        <v>2027</v>
      </c>
      <c r="CF800" s="40" t="s">
        <v>2028</v>
      </c>
    </row>
    <row r="801" spans="83:84">
      <c r="CE801" s="40" t="s">
        <v>2029</v>
      </c>
      <c r="CF801" s="40" t="s">
        <v>2030</v>
      </c>
    </row>
    <row r="802" spans="83:84">
      <c r="CE802" s="40" t="s">
        <v>2031</v>
      </c>
      <c r="CF802" s="40" t="s">
        <v>2032</v>
      </c>
    </row>
    <row r="803" spans="83:84">
      <c r="CE803" s="40" t="s">
        <v>2033</v>
      </c>
      <c r="CF803" s="40" t="s">
        <v>2034</v>
      </c>
    </row>
    <row r="804" spans="83:84">
      <c r="CE804" s="40" t="s">
        <v>2035</v>
      </c>
      <c r="CF804" s="40" t="s">
        <v>2036</v>
      </c>
    </row>
    <row r="805" spans="83:84">
      <c r="CE805" s="40" t="s">
        <v>2507</v>
      </c>
      <c r="CF805" s="40" t="s">
        <v>2037</v>
      </c>
    </row>
    <row r="806" spans="83:84">
      <c r="CE806" s="40" t="s">
        <v>2038</v>
      </c>
      <c r="CF806" s="40" t="s">
        <v>2039</v>
      </c>
    </row>
    <row r="807" spans="83:84">
      <c r="CE807" s="40" t="s">
        <v>2040</v>
      </c>
      <c r="CF807" s="40" t="s">
        <v>2041</v>
      </c>
    </row>
    <row r="808" spans="83:84">
      <c r="CE808" s="40" t="s">
        <v>2042</v>
      </c>
      <c r="CF808" s="40" t="s">
        <v>2043</v>
      </c>
    </row>
    <row r="809" spans="83:84">
      <c r="CE809" s="40" t="s">
        <v>2044</v>
      </c>
      <c r="CF809" s="40" t="s">
        <v>2045</v>
      </c>
    </row>
    <row r="810" spans="83:84">
      <c r="CE810" s="40" t="s">
        <v>2508</v>
      </c>
      <c r="CF810" s="40" t="s">
        <v>2046</v>
      </c>
    </row>
    <row r="811" spans="83:84">
      <c r="CE811" s="40" t="s">
        <v>2047</v>
      </c>
      <c r="CF811" s="40" t="s">
        <v>2048</v>
      </c>
    </row>
    <row r="812" spans="83:84">
      <c r="CE812" s="40" t="s">
        <v>2049</v>
      </c>
      <c r="CF812" s="40" t="s">
        <v>2050</v>
      </c>
    </row>
    <row r="813" spans="83:84">
      <c r="CE813" s="40" t="s">
        <v>2051</v>
      </c>
      <c r="CF813" s="40" t="s">
        <v>2052</v>
      </c>
    </row>
    <row r="814" spans="83:84">
      <c r="CE814" s="40" t="s">
        <v>2053</v>
      </c>
      <c r="CF814" s="40" t="s">
        <v>2054</v>
      </c>
    </row>
    <row r="815" spans="83:84">
      <c r="CE815" s="40" t="s">
        <v>2055</v>
      </c>
      <c r="CF815" s="40" t="s">
        <v>2056</v>
      </c>
    </row>
    <row r="816" spans="83:84">
      <c r="CE816" s="40" t="s">
        <v>2057</v>
      </c>
      <c r="CF816" s="40" t="s">
        <v>2058</v>
      </c>
    </row>
    <row r="817" spans="83:84">
      <c r="CE817" s="40" t="s">
        <v>2059</v>
      </c>
      <c r="CF817" s="40" t="s">
        <v>2060</v>
      </c>
    </row>
    <row r="818" spans="83:84">
      <c r="CE818" s="40" t="s">
        <v>2061</v>
      </c>
      <c r="CF818" s="40" t="s">
        <v>2062</v>
      </c>
    </row>
    <row r="819" spans="83:84">
      <c r="CE819" s="40" t="s">
        <v>2063</v>
      </c>
      <c r="CF819" s="40" t="s">
        <v>2064</v>
      </c>
    </row>
    <row r="820" spans="83:84">
      <c r="CE820" s="40" t="s">
        <v>2065</v>
      </c>
      <c r="CF820" s="40" t="s">
        <v>2066</v>
      </c>
    </row>
    <row r="821" spans="83:84">
      <c r="CE821" s="40" t="s">
        <v>2067</v>
      </c>
      <c r="CF821" s="40" t="s">
        <v>2068</v>
      </c>
    </row>
    <row r="822" spans="83:84">
      <c r="CE822" s="40" t="s">
        <v>2153</v>
      </c>
      <c r="CF822" s="40" t="s">
        <v>2154</v>
      </c>
    </row>
    <row r="823" spans="83:84">
      <c r="CE823" s="40" t="s">
        <v>2155</v>
      </c>
      <c r="CF823" s="40" t="s">
        <v>2156</v>
      </c>
    </row>
    <row r="824" spans="83:84">
      <c r="CE824" s="40" t="s">
        <v>2157</v>
      </c>
      <c r="CF824" s="40" t="s">
        <v>2158</v>
      </c>
    </row>
    <row r="825" spans="83:84">
      <c r="CE825" s="40" t="s">
        <v>2159</v>
      </c>
      <c r="CF825" s="40" t="s">
        <v>2160</v>
      </c>
    </row>
    <row r="826" spans="83:84">
      <c r="CE826" s="40" t="s">
        <v>2161</v>
      </c>
      <c r="CF826" s="40" t="s">
        <v>2162</v>
      </c>
    </row>
    <row r="827" spans="83:84">
      <c r="CE827" s="40" t="s">
        <v>2012</v>
      </c>
      <c r="CF827" s="40" t="s">
        <v>2013</v>
      </c>
    </row>
    <row r="828" spans="83:84">
      <c r="CE828" s="40" t="s">
        <v>2014</v>
      </c>
      <c r="CF828" s="40" t="s">
        <v>2015</v>
      </c>
    </row>
    <row r="829" spans="83:84">
      <c r="CE829" s="40" t="s">
        <v>2016</v>
      </c>
      <c r="CF829" s="40" t="s">
        <v>2017</v>
      </c>
    </row>
    <row r="830" spans="83:84">
      <c r="CE830" s="40" t="s">
        <v>2018</v>
      </c>
      <c r="CF830" s="40" t="s">
        <v>2019</v>
      </c>
    </row>
    <row r="831" spans="83:84">
      <c r="CE831" s="40" t="s">
        <v>2020</v>
      </c>
      <c r="CF831" s="40" t="s">
        <v>2021</v>
      </c>
    </row>
    <row r="832" spans="83:84">
      <c r="CE832" s="40" t="s">
        <v>2022</v>
      </c>
      <c r="CF832" s="40" t="s">
        <v>2023</v>
      </c>
    </row>
    <row r="833" spans="83:84">
      <c r="CE833" s="40" t="s">
        <v>2509</v>
      </c>
      <c r="CF833" s="40" t="s">
        <v>2024</v>
      </c>
    </row>
    <row r="834" spans="83:84">
      <c r="CE834" s="40" t="s">
        <v>2025</v>
      </c>
      <c r="CF834" s="40" t="s">
        <v>2026</v>
      </c>
    </row>
    <row r="835" spans="83:84">
      <c r="CE835" s="40" t="s">
        <v>2105</v>
      </c>
      <c r="CF835" s="40" t="s">
        <v>2106</v>
      </c>
    </row>
    <row r="836" spans="83:84">
      <c r="CE836" s="40" t="s">
        <v>2107</v>
      </c>
      <c r="CF836" s="40" t="s">
        <v>2108</v>
      </c>
    </row>
    <row r="837" spans="83:84">
      <c r="CE837" s="40" t="s">
        <v>2109</v>
      </c>
      <c r="CF837" s="40" t="s">
        <v>2110</v>
      </c>
    </row>
    <row r="838" spans="83:84">
      <c r="CE838" s="40" t="s">
        <v>2111</v>
      </c>
      <c r="CF838" s="40" t="s">
        <v>2112</v>
      </c>
    </row>
    <row r="839" spans="83:84">
      <c r="CE839" s="40" t="s">
        <v>2510</v>
      </c>
      <c r="CF839" s="40" t="s">
        <v>2548</v>
      </c>
    </row>
    <row r="840" spans="83:84">
      <c r="CE840" s="40" t="s">
        <v>2113</v>
      </c>
      <c r="CF840" s="40" t="s">
        <v>2114</v>
      </c>
    </row>
    <row r="841" spans="83:84">
      <c r="CE841" s="40" t="s">
        <v>2115</v>
      </c>
      <c r="CF841" s="40" t="s">
        <v>2116</v>
      </c>
    </row>
    <row r="842" spans="83:84">
      <c r="CE842" s="40" t="s">
        <v>2117</v>
      </c>
      <c r="CF842" s="40" t="s">
        <v>2118</v>
      </c>
    </row>
    <row r="843" spans="83:84">
      <c r="CE843" s="40" t="s">
        <v>2119</v>
      </c>
      <c r="CF843" s="40" t="s">
        <v>2120</v>
      </c>
    </row>
    <row r="844" spans="83:84">
      <c r="CE844" s="40" t="s">
        <v>2121</v>
      </c>
      <c r="CF844" s="40" t="s">
        <v>2122</v>
      </c>
    </row>
    <row r="845" spans="83:84">
      <c r="CE845" s="40" t="s">
        <v>2123</v>
      </c>
      <c r="CF845" s="40" t="s">
        <v>2124</v>
      </c>
    </row>
    <row r="846" spans="83:84">
      <c r="CE846" s="40" t="s">
        <v>2125</v>
      </c>
      <c r="CF846" s="40" t="s">
        <v>2126</v>
      </c>
    </row>
    <row r="847" spans="83:84">
      <c r="CE847" s="40" t="s">
        <v>2127</v>
      </c>
      <c r="CF847" s="40" t="s">
        <v>2128</v>
      </c>
    </row>
    <row r="848" spans="83:84">
      <c r="CE848" s="40" t="s">
        <v>2129</v>
      </c>
      <c r="CF848" s="40" t="s">
        <v>2130</v>
      </c>
    </row>
    <row r="849" spans="83:84">
      <c r="CE849" s="40" t="s">
        <v>2131</v>
      </c>
      <c r="CF849" s="40" t="s">
        <v>2132</v>
      </c>
    </row>
    <row r="850" spans="83:84">
      <c r="CE850" s="40" t="s">
        <v>2133</v>
      </c>
      <c r="CF850" s="40" t="s">
        <v>2134</v>
      </c>
    </row>
    <row r="851" spans="83:84">
      <c r="CE851" s="40" t="s">
        <v>2135</v>
      </c>
      <c r="CF851" s="40" t="s">
        <v>2136</v>
      </c>
    </row>
    <row r="852" spans="83:84">
      <c r="CE852" s="40" t="s">
        <v>2137</v>
      </c>
      <c r="CF852" s="40" t="s">
        <v>2138</v>
      </c>
    </row>
    <row r="853" spans="83:84">
      <c r="CE853" s="40" t="s">
        <v>2139</v>
      </c>
      <c r="CF853" s="40" t="s">
        <v>2140</v>
      </c>
    </row>
    <row r="854" spans="83:84">
      <c r="CE854" s="40" t="s">
        <v>2141</v>
      </c>
      <c r="CF854" s="40" t="s">
        <v>2142</v>
      </c>
    </row>
    <row r="855" spans="83:84">
      <c r="CE855" s="40" t="s">
        <v>2143</v>
      </c>
      <c r="CF855" s="40" t="s">
        <v>2144</v>
      </c>
    </row>
    <row r="856" spans="83:84">
      <c r="CE856" s="40" t="s">
        <v>2145</v>
      </c>
      <c r="CF856" s="40" t="s">
        <v>2146</v>
      </c>
    </row>
    <row r="857" spans="83:84">
      <c r="CE857" s="40" t="s">
        <v>2081</v>
      </c>
      <c r="CF857" s="40" t="s">
        <v>2082</v>
      </c>
    </row>
    <row r="858" spans="83:84">
      <c r="CE858" s="40" t="s">
        <v>2083</v>
      </c>
      <c r="CF858" s="40" t="s">
        <v>2084</v>
      </c>
    </row>
    <row r="859" spans="83:84">
      <c r="CE859" s="40" t="s">
        <v>2085</v>
      </c>
      <c r="CF859" s="40" t="s">
        <v>2086</v>
      </c>
    </row>
    <row r="860" spans="83:84">
      <c r="CE860" s="40" t="s">
        <v>2087</v>
      </c>
      <c r="CF860" s="40" t="s">
        <v>2088</v>
      </c>
    </row>
    <row r="861" spans="83:84">
      <c r="CE861" s="40" t="s">
        <v>2089</v>
      </c>
      <c r="CF861" s="40" t="s">
        <v>2090</v>
      </c>
    </row>
    <row r="862" spans="83:84">
      <c r="CE862" s="40" t="s">
        <v>2091</v>
      </c>
      <c r="CF862" s="40" t="s">
        <v>2092</v>
      </c>
    </row>
    <row r="863" spans="83:84">
      <c r="CE863" s="40" t="s">
        <v>2093</v>
      </c>
      <c r="CF863" s="40" t="s">
        <v>2094</v>
      </c>
    </row>
    <row r="864" spans="83:84">
      <c r="CE864" s="40" t="s">
        <v>2095</v>
      </c>
      <c r="CF864" s="40" t="s">
        <v>2096</v>
      </c>
    </row>
    <row r="865" spans="83:84">
      <c r="CE865" s="40" t="s">
        <v>2097</v>
      </c>
      <c r="CF865" s="40" t="s">
        <v>2098</v>
      </c>
    </row>
    <row r="866" spans="83:84">
      <c r="CE866" s="40" t="s">
        <v>2099</v>
      </c>
      <c r="CF866" s="40" t="s">
        <v>2100</v>
      </c>
    </row>
    <row r="867" spans="83:84">
      <c r="CE867" s="40" t="s">
        <v>2101</v>
      </c>
      <c r="CF867" s="40" t="s">
        <v>2102</v>
      </c>
    </row>
    <row r="868" spans="83:84">
      <c r="CE868" s="40" t="s">
        <v>2103</v>
      </c>
      <c r="CF868" s="40" t="s">
        <v>2104</v>
      </c>
    </row>
    <row r="869" spans="83:84">
      <c r="CE869" s="40" t="s">
        <v>2467</v>
      </c>
      <c r="CF869" s="40" t="s">
        <v>2549</v>
      </c>
    </row>
    <row r="870" spans="83:84">
      <c r="CE870" s="40" t="s">
        <v>2069</v>
      </c>
      <c r="CF870" s="40" t="s">
        <v>2070</v>
      </c>
    </row>
    <row r="871" spans="83:84">
      <c r="CE871" s="40" t="s">
        <v>2071</v>
      </c>
      <c r="CF871" s="40" t="s">
        <v>2072</v>
      </c>
    </row>
    <row r="872" spans="83:84">
      <c r="CE872" s="40" t="s">
        <v>2468</v>
      </c>
      <c r="CF872" s="40" t="s">
        <v>2550</v>
      </c>
    </row>
    <row r="873" spans="83:84">
      <c r="CE873" s="40" t="s">
        <v>2073</v>
      </c>
      <c r="CF873" s="40" t="s">
        <v>2074</v>
      </c>
    </row>
    <row r="874" spans="83:84">
      <c r="CE874" s="40" t="s">
        <v>2469</v>
      </c>
      <c r="CF874" s="40" t="s">
        <v>2075</v>
      </c>
    </row>
    <row r="875" spans="83:84">
      <c r="CE875" s="40" t="s">
        <v>2147</v>
      </c>
      <c r="CF875" s="40" t="s">
        <v>2148</v>
      </c>
    </row>
    <row r="876" spans="83:84">
      <c r="CE876" s="40" t="s">
        <v>2149</v>
      </c>
      <c r="CF876" s="40" t="s">
        <v>2150</v>
      </c>
    </row>
    <row r="877" spans="83:84">
      <c r="CE877" s="40" t="s">
        <v>2151</v>
      </c>
      <c r="CF877" s="40" t="s">
        <v>2152</v>
      </c>
    </row>
    <row r="878" spans="83:84">
      <c r="CE878" s="40" t="s">
        <v>2077</v>
      </c>
      <c r="CF878" s="40" t="s">
        <v>2078</v>
      </c>
    </row>
    <row r="879" spans="83:84">
      <c r="CE879" s="40" t="s">
        <v>2079</v>
      </c>
      <c r="CF879" s="40" t="s">
        <v>2080</v>
      </c>
    </row>
    <row r="880" spans="83:84">
      <c r="CE880" s="40" t="s">
        <v>2511</v>
      </c>
      <c r="CF880" s="40" t="s">
        <v>2076</v>
      </c>
    </row>
    <row r="881" spans="83:84">
      <c r="CE881" s="40" t="s">
        <v>2163</v>
      </c>
      <c r="CF881" s="40" t="s">
        <v>2164</v>
      </c>
    </row>
    <row r="882" spans="83:84">
      <c r="CE882" s="40" t="s">
        <v>2165</v>
      </c>
      <c r="CF882" s="40" t="s">
        <v>2166</v>
      </c>
    </row>
    <row r="883" spans="83:84">
      <c r="CE883" s="40" t="s">
        <v>2167</v>
      </c>
      <c r="CF883" s="40" t="s">
        <v>2168</v>
      </c>
    </row>
    <row r="884" spans="83:84">
      <c r="CE884" s="40" t="s">
        <v>2512</v>
      </c>
      <c r="CF884" s="40" t="s">
        <v>2169</v>
      </c>
    </row>
    <row r="885" spans="83:84">
      <c r="CE885" s="40" t="s">
        <v>2513</v>
      </c>
      <c r="CF885" s="40" t="s">
        <v>2551</v>
      </c>
    </row>
    <row r="886" spans="83:84">
      <c r="CE886" s="40" t="s">
        <v>2170</v>
      </c>
      <c r="CF886" s="40" t="s">
        <v>2171</v>
      </c>
    </row>
    <row r="887" spans="83:84">
      <c r="CE887" s="40" t="s">
        <v>2172</v>
      </c>
      <c r="CF887" s="40" t="s">
        <v>2173</v>
      </c>
    </row>
    <row r="888" spans="83:84">
      <c r="CE888" s="40" t="s">
        <v>2176</v>
      </c>
      <c r="CF888" s="40" t="s">
        <v>2177</v>
      </c>
    </row>
    <row r="889" spans="83:84">
      <c r="CE889" s="40" t="s">
        <v>2178</v>
      </c>
      <c r="CF889" s="40" t="s">
        <v>2179</v>
      </c>
    </row>
    <row r="890" spans="83:84">
      <c r="CE890" s="40" t="s">
        <v>2180</v>
      </c>
      <c r="CF890" s="40" t="s">
        <v>2181</v>
      </c>
    </row>
    <row r="891" spans="83:84">
      <c r="CE891" s="40" t="s">
        <v>2174</v>
      </c>
      <c r="CF891" s="40" t="s">
        <v>2175</v>
      </c>
    </row>
    <row r="892" spans="83:84">
      <c r="CE892" s="40" t="s">
        <v>2514</v>
      </c>
      <c r="CF892" s="40" t="s">
        <v>2182</v>
      </c>
    </row>
    <row r="893" spans="83:84">
      <c r="CE893" s="40" t="s">
        <v>2183</v>
      </c>
      <c r="CF893" s="40" t="s">
        <v>2184</v>
      </c>
    </row>
    <row r="894" spans="83:84">
      <c r="CE894" s="40" t="s">
        <v>2185</v>
      </c>
      <c r="CF894" s="40" t="s">
        <v>2186</v>
      </c>
    </row>
    <row r="895" spans="83:84">
      <c r="CE895" s="40" t="s">
        <v>2187</v>
      </c>
      <c r="CF895" s="40" t="s">
        <v>2188</v>
      </c>
    </row>
    <row r="896" spans="83:84">
      <c r="CE896" s="40" t="s">
        <v>2189</v>
      </c>
      <c r="CF896" s="40" t="s">
        <v>2190</v>
      </c>
    </row>
    <row r="897" spans="83:84">
      <c r="CE897" s="40" t="s">
        <v>2191</v>
      </c>
      <c r="CF897" s="40" t="s">
        <v>2192</v>
      </c>
    </row>
    <row r="898" spans="83:84">
      <c r="CE898" s="40" t="s">
        <v>2193</v>
      </c>
      <c r="CF898" s="40" t="s">
        <v>2194</v>
      </c>
    </row>
    <row r="899" spans="83:84">
      <c r="CE899" s="40" t="s">
        <v>2196</v>
      </c>
      <c r="CF899" s="40" t="s">
        <v>2197</v>
      </c>
    </row>
    <row r="900" spans="83:84">
      <c r="CE900" s="40" t="s">
        <v>2198</v>
      </c>
      <c r="CF900" s="40" t="s">
        <v>2199</v>
      </c>
    </row>
    <row r="901" spans="83:84">
      <c r="CE901" s="40" t="s">
        <v>2515</v>
      </c>
      <c r="CF901" s="40" t="s">
        <v>2195</v>
      </c>
    </row>
    <row r="902" spans="83:84">
      <c r="CE902" s="40" t="s">
        <v>2516</v>
      </c>
      <c r="CF902" s="40" t="s">
        <v>2200</v>
      </c>
    </row>
    <row r="903" spans="83:84">
      <c r="CE903" s="40" t="s">
        <v>2201</v>
      </c>
      <c r="CF903" s="40" t="s">
        <v>2202</v>
      </c>
    </row>
    <row r="904" spans="83:84">
      <c r="CE904" s="40" t="s">
        <v>2203</v>
      </c>
      <c r="CF904" s="40" t="s">
        <v>2204</v>
      </c>
    </row>
    <row r="905" spans="83:84">
      <c r="CE905" s="40" t="s">
        <v>2205</v>
      </c>
      <c r="CF905" s="40" t="s">
        <v>2206</v>
      </c>
    </row>
    <row r="906" spans="83:84">
      <c r="CE906" s="40" t="s">
        <v>2207</v>
      </c>
      <c r="CF906" s="40" t="s">
        <v>2208</v>
      </c>
    </row>
    <row r="907" spans="83:84">
      <c r="CE907" s="40" t="s">
        <v>2209</v>
      </c>
      <c r="CF907" s="40" t="s">
        <v>2210</v>
      </c>
    </row>
    <row r="908" spans="83:84">
      <c r="CE908" s="40" t="s">
        <v>2517</v>
      </c>
      <c r="CF908" s="40" t="s">
        <v>2215</v>
      </c>
    </row>
    <row r="909" spans="83:84">
      <c r="CE909" s="40" t="s">
        <v>2211</v>
      </c>
      <c r="CF909" s="40" t="s">
        <v>2212</v>
      </c>
    </row>
    <row r="910" spans="83:84">
      <c r="CE910" s="40" t="s">
        <v>2213</v>
      </c>
      <c r="CF910" s="40" t="s">
        <v>2214</v>
      </c>
    </row>
    <row r="911" spans="83:84">
      <c r="CE911" s="40" t="s">
        <v>2216</v>
      </c>
      <c r="CF911" s="40" t="s">
        <v>2217</v>
      </c>
    </row>
    <row r="912" spans="83:84">
      <c r="CE912" s="40" t="s">
        <v>2218</v>
      </c>
      <c r="CF912" s="40" t="s">
        <v>2219</v>
      </c>
    </row>
    <row r="913" spans="83:84">
      <c r="CE913" s="40" t="s">
        <v>2220</v>
      </c>
      <c r="CF913" s="40" t="s">
        <v>2221</v>
      </c>
    </row>
    <row r="914" spans="83:84">
      <c r="CE914" s="40" t="s">
        <v>2222</v>
      </c>
      <c r="CF914" s="40" t="s">
        <v>2223</v>
      </c>
    </row>
    <row r="915" spans="83:84">
      <c r="CE915" s="40" t="s">
        <v>2224</v>
      </c>
      <c r="CF915" s="40" t="s">
        <v>2225</v>
      </c>
    </row>
    <row r="916" spans="83:84">
      <c r="CE916" s="40" t="s">
        <v>2226</v>
      </c>
      <c r="CF916" s="40" t="s">
        <v>2227</v>
      </c>
    </row>
    <row r="917" spans="83:84">
      <c r="CE917" s="40" t="s">
        <v>2228</v>
      </c>
      <c r="CF917" s="40" t="s">
        <v>2229</v>
      </c>
    </row>
    <row r="918" spans="83:84">
      <c r="CE918" s="40" t="s">
        <v>2230</v>
      </c>
      <c r="CF918" s="40" t="s">
        <v>2231</v>
      </c>
    </row>
    <row r="919" spans="83:84">
      <c r="CE919" s="40" t="s">
        <v>2518</v>
      </c>
      <c r="CF919" s="40" t="s">
        <v>2232</v>
      </c>
    </row>
    <row r="920" spans="83:84">
      <c r="CE920" s="40" t="s">
        <v>2233</v>
      </c>
      <c r="CF920" s="40" t="s">
        <v>2234</v>
      </c>
    </row>
    <row r="921" spans="83:84">
      <c r="CE921" s="40" t="s">
        <v>2235</v>
      </c>
      <c r="CF921" s="40" t="s">
        <v>2236</v>
      </c>
    </row>
    <row r="922" spans="83:84">
      <c r="CE922" s="40" t="s">
        <v>2237</v>
      </c>
      <c r="CF922" s="40" t="s">
        <v>2238</v>
      </c>
    </row>
    <row r="923" spans="83:84">
      <c r="CE923" s="40" t="s">
        <v>2239</v>
      </c>
      <c r="CF923" s="40" t="s">
        <v>2240</v>
      </c>
    </row>
    <row r="924" spans="83:84">
      <c r="CE924" s="40" t="s">
        <v>2241</v>
      </c>
      <c r="CF924" s="40" t="s">
        <v>2242</v>
      </c>
    </row>
    <row r="925" spans="83:84">
      <c r="CE925" s="40" t="s">
        <v>2257</v>
      </c>
      <c r="CF925" s="40" t="s">
        <v>2258</v>
      </c>
    </row>
    <row r="926" spans="83:84">
      <c r="CE926" s="40" t="s">
        <v>2259</v>
      </c>
      <c r="CF926" s="40" t="s">
        <v>2260</v>
      </c>
    </row>
    <row r="927" spans="83:84">
      <c r="CE927" s="40" t="s">
        <v>2519</v>
      </c>
      <c r="CF927" s="40" t="s">
        <v>2552</v>
      </c>
    </row>
    <row r="928" spans="83:84">
      <c r="CE928" s="40" t="s">
        <v>2267</v>
      </c>
      <c r="CF928" s="40" t="s">
        <v>2268</v>
      </c>
    </row>
    <row r="929" spans="83:84">
      <c r="CE929" s="40" t="s">
        <v>2269</v>
      </c>
      <c r="CF929" s="40" t="s">
        <v>2270</v>
      </c>
    </row>
    <row r="930" spans="83:84">
      <c r="CE930" s="40" t="s">
        <v>2243</v>
      </c>
      <c r="CF930" s="40" t="s">
        <v>2244</v>
      </c>
    </row>
    <row r="931" spans="83:84">
      <c r="CE931" s="40" t="s">
        <v>2245</v>
      </c>
      <c r="CF931" s="40" t="s">
        <v>2246</v>
      </c>
    </row>
    <row r="932" spans="83:84">
      <c r="CE932" s="40" t="s">
        <v>2247</v>
      </c>
      <c r="CF932" s="40" t="s">
        <v>2248</v>
      </c>
    </row>
    <row r="933" spans="83:84">
      <c r="CE933" s="40" t="s">
        <v>2249</v>
      </c>
      <c r="CF933" s="40" t="s">
        <v>2250</v>
      </c>
    </row>
    <row r="934" spans="83:84">
      <c r="CE934" s="40" t="s">
        <v>2251</v>
      </c>
      <c r="CF934" s="40" t="s">
        <v>2252</v>
      </c>
    </row>
    <row r="935" spans="83:84">
      <c r="CE935" s="40" t="s">
        <v>2253</v>
      </c>
      <c r="CF935" s="40" t="s">
        <v>2254</v>
      </c>
    </row>
    <row r="936" spans="83:84">
      <c r="CE936" s="40" t="s">
        <v>2255</v>
      </c>
      <c r="CF936" s="40" t="s">
        <v>2256</v>
      </c>
    </row>
    <row r="937" spans="83:84">
      <c r="CE937" s="40" t="s">
        <v>2271</v>
      </c>
      <c r="CF937" s="40" t="s">
        <v>2272</v>
      </c>
    </row>
    <row r="938" spans="83:84">
      <c r="CE938" s="40" t="s">
        <v>2273</v>
      </c>
      <c r="CF938" s="40" t="s">
        <v>2274</v>
      </c>
    </row>
    <row r="939" spans="83:84">
      <c r="CE939" s="40" t="s">
        <v>2275</v>
      </c>
      <c r="CF939" s="40" t="s">
        <v>2276</v>
      </c>
    </row>
    <row r="940" spans="83:84">
      <c r="CE940" s="40" t="s">
        <v>2261</v>
      </c>
      <c r="CF940" s="40" t="s">
        <v>2262</v>
      </c>
    </row>
    <row r="941" spans="83:84">
      <c r="CE941" s="40" t="s">
        <v>2263</v>
      </c>
      <c r="CF941" s="40" t="s">
        <v>2264</v>
      </c>
    </row>
    <row r="942" spans="83:84">
      <c r="CE942" s="40" t="s">
        <v>2265</v>
      </c>
      <c r="CF942" s="40" t="s">
        <v>2266</v>
      </c>
    </row>
    <row r="943" spans="83:84">
      <c r="CE943" s="40" t="s">
        <v>2277</v>
      </c>
      <c r="CF943" s="40" t="s">
        <v>2278</v>
      </c>
    </row>
    <row r="944" spans="83:84">
      <c r="CE944" s="40" t="s">
        <v>2279</v>
      </c>
      <c r="CF944" s="40" t="s">
        <v>2280</v>
      </c>
    </row>
    <row r="945" spans="83:84">
      <c r="CE945" s="40" t="s">
        <v>2281</v>
      </c>
      <c r="CF945" s="40" t="s">
        <v>2282</v>
      </c>
    </row>
    <row r="946" spans="83:84">
      <c r="CE946" s="40" t="s">
        <v>2283</v>
      </c>
      <c r="CF946" s="40" t="s">
        <v>2284</v>
      </c>
    </row>
    <row r="947" spans="83:84">
      <c r="CE947" s="40" t="s">
        <v>2285</v>
      </c>
      <c r="CF947" s="40" t="s">
        <v>2286</v>
      </c>
    </row>
    <row r="948" spans="83:84">
      <c r="CE948" s="40" t="s">
        <v>2287</v>
      </c>
      <c r="CF948" s="40" t="s">
        <v>2288</v>
      </c>
    </row>
    <row r="949" spans="83:84">
      <c r="CE949" s="40" t="s">
        <v>2289</v>
      </c>
      <c r="CF949" s="40" t="s">
        <v>2290</v>
      </c>
    </row>
    <row r="950" spans="83:84">
      <c r="CE950" s="40" t="s">
        <v>2309</v>
      </c>
      <c r="CF950" s="40" t="s">
        <v>2310</v>
      </c>
    </row>
    <row r="951" spans="83:84">
      <c r="CE951" s="40" t="s">
        <v>2291</v>
      </c>
      <c r="CF951" s="40" t="s">
        <v>2292</v>
      </c>
    </row>
    <row r="952" spans="83:84">
      <c r="CE952" s="40" t="s">
        <v>2293</v>
      </c>
      <c r="CF952" s="40" t="s">
        <v>2294</v>
      </c>
    </row>
    <row r="953" spans="83:84">
      <c r="CE953" s="40" t="s">
        <v>2295</v>
      </c>
      <c r="CF953" s="40" t="s">
        <v>2296</v>
      </c>
    </row>
    <row r="954" spans="83:84">
      <c r="CE954" s="40" t="s">
        <v>2297</v>
      </c>
      <c r="CF954" s="40" t="s">
        <v>2298</v>
      </c>
    </row>
    <row r="955" spans="83:84">
      <c r="CE955" s="40" t="s">
        <v>2299</v>
      </c>
      <c r="CF955" s="40" t="s">
        <v>2300</v>
      </c>
    </row>
    <row r="956" spans="83:84">
      <c r="CE956" s="40" t="s">
        <v>2307</v>
      </c>
      <c r="CF956" s="40" t="s">
        <v>2308</v>
      </c>
    </row>
    <row r="957" spans="83:84">
      <c r="CE957" s="40" t="s">
        <v>2313</v>
      </c>
      <c r="CF957" s="40" t="s">
        <v>2314</v>
      </c>
    </row>
    <row r="958" spans="83:84">
      <c r="CE958" s="40" t="s">
        <v>2315</v>
      </c>
      <c r="CF958" s="40" t="s">
        <v>2316</v>
      </c>
    </row>
    <row r="959" spans="83:84">
      <c r="CE959" s="40" t="s">
        <v>2301</v>
      </c>
      <c r="CF959" s="40" t="s">
        <v>2302</v>
      </c>
    </row>
    <row r="960" spans="83:84">
      <c r="CE960" s="40" t="s">
        <v>2303</v>
      </c>
      <c r="CF960" s="40" t="s">
        <v>2304</v>
      </c>
    </row>
    <row r="961" spans="83:84">
      <c r="CE961" s="40" t="s">
        <v>2305</v>
      </c>
      <c r="CF961" s="40" t="s">
        <v>2306</v>
      </c>
    </row>
    <row r="962" spans="83:84">
      <c r="CE962" s="40" t="s">
        <v>2317</v>
      </c>
      <c r="CF962" s="40" t="s">
        <v>2318</v>
      </c>
    </row>
    <row r="963" spans="83:84">
      <c r="CE963" s="40" t="s">
        <v>2319</v>
      </c>
      <c r="CF963" s="40" t="s">
        <v>2320</v>
      </c>
    </row>
    <row r="964" spans="83:84">
      <c r="CE964" s="40" t="s">
        <v>2321</v>
      </c>
      <c r="CF964" s="40" t="s">
        <v>2322</v>
      </c>
    </row>
    <row r="965" spans="83:84">
      <c r="CE965" s="40" t="s">
        <v>2323</v>
      </c>
      <c r="CF965" s="40" t="s">
        <v>2324</v>
      </c>
    </row>
    <row r="966" spans="83:84">
      <c r="CE966" s="40" t="s">
        <v>2325</v>
      </c>
      <c r="CF966" s="40" t="s">
        <v>2326</v>
      </c>
    </row>
    <row r="967" spans="83:84">
      <c r="CE967" s="40" t="s">
        <v>2327</v>
      </c>
      <c r="CF967" s="40" t="s">
        <v>2328</v>
      </c>
    </row>
    <row r="968" spans="83:84">
      <c r="CE968" s="40" t="s">
        <v>2329</v>
      </c>
      <c r="CF968" s="40" t="s">
        <v>2330</v>
      </c>
    </row>
    <row r="969" spans="83:84">
      <c r="CE969" s="40" t="s">
        <v>2331</v>
      </c>
      <c r="CF969" s="40" t="s">
        <v>2332</v>
      </c>
    </row>
    <row r="970" spans="83:84">
      <c r="CE970" s="40" t="s">
        <v>2333</v>
      </c>
      <c r="CF970" s="40" t="s">
        <v>2334</v>
      </c>
    </row>
    <row r="971" spans="83:84">
      <c r="CE971" s="40" t="s">
        <v>2422</v>
      </c>
      <c r="CF971" s="40" t="s">
        <v>2423</v>
      </c>
    </row>
    <row r="972" spans="83:84">
      <c r="CE972" s="40" t="s">
        <v>2424</v>
      </c>
      <c r="CF972" s="40" t="s">
        <v>2425</v>
      </c>
    </row>
    <row r="973" spans="83:84">
      <c r="CE973" s="40" t="s">
        <v>2496</v>
      </c>
      <c r="CF973" s="40" t="s">
        <v>2426</v>
      </c>
    </row>
    <row r="974" spans="83:84">
      <c r="CE974" s="40" t="s">
        <v>2335</v>
      </c>
      <c r="CF974" s="40" t="s">
        <v>2336</v>
      </c>
    </row>
    <row r="975" spans="83:84">
      <c r="CE975" s="40" t="s">
        <v>2337</v>
      </c>
      <c r="CF975" s="40" t="s">
        <v>2338</v>
      </c>
    </row>
    <row r="976" spans="83:84">
      <c r="CE976" s="40" t="s">
        <v>2339</v>
      </c>
      <c r="CF976" s="40" t="s">
        <v>2340</v>
      </c>
    </row>
    <row r="977" spans="83:84">
      <c r="CE977" s="40" t="s">
        <v>2341</v>
      </c>
      <c r="CF977" s="40" t="s">
        <v>2342</v>
      </c>
    </row>
    <row r="978" spans="83:84">
      <c r="CE978" s="40" t="s">
        <v>2343</v>
      </c>
      <c r="CF978" s="40" t="s">
        <v>2344</v>
      </c>
    </row>
    <row r="979" spans="83:84">
      <c r="CE979" s="40" t="s">
        <v>2520</v>
      </c>
      <c r="CF979" s="40" t="s">
        <v>2345</v>
      </c>
    </row>
    <row r="980" spans="83:84">
      <c r="CE980" s="40" t="s">
        <v>2346</v>
      </c>
      <c r="CF980" s="40" t="s">
        <v>2347</v>
      </c>
    </row>
    <row r="981" spans="83:84">
      <c r="CE981" s="40" t="s">
        <v>2348</v>
      </c>
      <c r="CF981" s="40" t="s">
        <v>2349</v>
      </c>
    </row>
    <row r="982" spans="83:84">
      <c r="CE982" s="40" t="s">
        <v>2350</v>
      </c>
      <c r="CF982" s="40" t="s">
        <v>2351</v>
      </c>
    </row>
    <row r="983" spans="83:84">
      <c r="CE983" s="40" t="s">
        <v>2352</v>
      </c>
      <c r="CF983" s="40" t="s">
        <v>2353</v>
      </c>
    </row>
    <row r="984" spans="83:84">
      <c r="CE984" s="40" t="s">
        <v>2354</v>
      </c>
      <c r="CF984" s="40" t="s">
        <v>2355</v>
      </c>
    </row>
    <row r="985" spans="83:84">
      <c r="CE985" s="40" t="s">
        <v>2356</v>
      </c>
      <c r="CF985" s="40" t="s">
        <v>2357</v>
      </c>
    </row>
    <row r="986" spans="83:84">
      <c r="CE986" s="40" t="s">
        <v>2358</v>
      </c>
      <c r="CF986" s="40" t="s">
        <v>2359</v>
      </c>
    </row>
    <row r="987" spans="83:84">
      <c r="CE987" s="40" t="s">
        <v>2360</v>
      </c>
      <c r="CF987" s="40" t="s">
        <v>2361</v>
      </c>
    </row>
    <row r="988" spans="83:84">
      <c r="CE988" s="40" t="s">
        <v>2362</v>
      </c>
      <c r="CF988" s="40" t="s">
        <v>2363</v>
      </c>
    </row>
    <row r="989" spans="83:84">
      <c r="CE989" s="40" t="s">
        <v>2364</v>
      </c>
      <c r="CF989" s="40" t="s">
        <v>2365</v>
      </c>
    </row>
    <row r="990" spans="83:84">
      <c r="CE990" s="40" t="s">
        <v>2366</v>
      </c>
      <c r="CF990" s="40" t="s">
        <v>2367</v>
      </c>
    </row>
    <row r="991" spans="83:84">
      <c r="CE991" s="40" t="s">
        <v>2368</v>
      </c>
      <c r="CF991" s="40" t="s">
        <v>2369</v>
      </c>
    </row>
    <row r="992" spans="83:84">
      <c r="CE992" s="40" t="s">
        <v>2370</v>
      </c>
      <c r="CF992" s="40" t="s">
        <v>2371</v>
      </c>
    </row>
    <row r="993" spans="83:84">
      <c r="CE993" s="40" t="s">
        <v>2372</v>
      </c>
      <c r="CF993" s="40" t="s">
        <v>2373</v>
      </c>
    </row>
    <row r="994" spans="83:84">
      <c r="CE994" s="40" t="s">
        <v>2374</v>
      </c>
      <c r="CF994" s="40" t="s">
        <v>2375</v>
      </c>
    </row>
    <row r="995" spans="83:84">
      <c r="CE995" s="40" t="s">
        <v>2376</v>
      </c>
      <c r="CF995" s="40" t="s">
        <v>2377</v>
      </c>
    </row>
    <row r="996" spans="83:84">
      <c r="CE996" s="40" t="s">
        <v>2378</v>
      </c>
      <c r="CF996" s="40" t="s">
        <v>2379</v>
      </c>
    </row>
    <row r="997" spans="83:84">
      <c r="CE997" s="40" t="s">
        <v>2380</v>
      </c>
      <c r="CF997" s="40" t="s">
        <v>2381</v>
      </c>
    </row>
    <row r="998" spans="83:84">
      <c r="CE998" s="40" t="s">
        <v>2382</v>
      </c>
      <c r="CF998" s="40" t="s">
        <v>2383</v>
      </c>
    </row>
    <row r="999" spans="83:84">
      <c r="CE999" s="40" t="s">
        <v>2384</v>
      </c>
      <c r="CF999" s="40" t="s">
        <v>2385</v>
      </c>
    </row>
    <row r="1000" spans="83:84">
      <c r="CE1000" s="40" t="s">
        <v>2386</v>
      </c>
      <c r="CF1000" s="40" t="s">
        <v>2387</v>
      </c>
    </row>
    <row r="1001" spans="83:84">
      <c r="CE1001" s="40" t="s">
        <v>2388</v>
      </c>
      <c r="CF1001" s="40" t="s">
        <v>2389</v>
      </c>
    </row>
    <row r="1002" spans="83:84">
      <c r="CE1002" s="40" t="s">
        <v>2390</v>
      </c>
      <c r="CF1002" s="40" t="s">
        <v>2391</v>
      </c>
    </row>
    <row r="1003" spans="83:84">
      <c r="CE1003" s="40" t="s">
        <v>2521</v>
      </c>
      <c r="CF1003" s="40" t="s">
        <v>2553</v>
      </c>
    </row>
    <row r="1004" spans="83:84">
      <c r="CE1004" s="40" t="s">
        <v>2406</v>
      </c>
      <c r="CF1004" s="40" t="s">
        <v>2407</v>
      </c>
    </row>
    <row r="1005" spans="83:84">
      <c r="CE1005" s="40" t="s">
        <v>2408</v>
      </c>
      <c r="CF1005" s="40" t="s">
        <v>2409</v>
      </c>
    </row>
    <row r="1006" spans="83:84">
      <c r="CE1006" s="40" t="s">
        <v>2410</v>
      </c>
      <c r="CF1006" s="40" t="s">
        <v>2411</v>
      </c>
    </row>
    <row r="1007" spans="83:84">
      <c r="CE1007" s="40" t="s">
        <v>2412</v>
      </c>
      <c r="CF1007" s="40" t="s">
        <v>2413</v>
      </c>
    </row>
    <row r="1008" spans="83:84">
      <c r="CE1008" s="40" t="s">
        <v>2501</v>
      </c>
      <c r="CF1008" s="40" t="s">
        <v>2554</v>
      </c>
    </row>
    <row r="1009" spans="83:84">
      <c r="CE1009" s="40" t="s">
        <v>2392</v>
      </c>
      <c r="CF1009" s="40" t="s">
        <v>2393</v>
      </c>
    </row>
    <row r="1010" spans="83:84">
      <c r="CE1010" s="40" t="s">
        <v>2394</v>
      </c>
      <c r="CF1010" s="40" t="s">
        <v>2395</v>
      </c>
    </row>
    <row r="1011" spans="83:84">
      <c r="CE1011" s="40" t="s">
        <v>2396</v>
      </c>
      <c r="CF1011" s="40" t="s">
        <v>2397</v>
      </c>
    </row>
    <row r="1012" spans="83:84">
      <c r="CE1012" s="40" t="s">
        <v>2398</v>
      </c>
      <c r="CF1012" s="40" t="s">
        <v>2399</v>
      </c>
    </row>
    <row r="1013" spans="83:84">
      <c r="CE1013" s="40" t="s">
        <v>2400</v>
      </c>
      <c r="CF1013" s="40" t="s">
        <v>2401</v>
      </c>
    </row>
    <row r="1014" spans="83:84">
      <c r="CE1014" s="40" t="s">
        <v>2402</v>
      </c>
      <c r="CF1014" s="40" t="s">
        <v>2403</v>
      </c>
    </row>
    <row r="1015" spans="83:84">
      <c r="CE1015" s="40" t="s">
        <v>2404</v>
      </c>
      <c r="CF1015" s="40" t="s">
        <v>2405</v>
      </c>
    </row>
    <row r="1016" spans="83:84">
      <c r="CE1016" s="40" t="s">
        <v>2414</v>
      </c>
      <c r="CF1016" s="40" t="s">
        <v>2415</v>
      </c>
    </row>
    <row r="1017" spans="83:84">
      <c r="CE1017" s="40" t="s">
        <v>2416</v>
      </c>
      <c r="CF1017" s="40" t="s">
        <v>2417</v>
      </c>
    </row>
    <row r="1018" spans="83:84">
      <c r="CE1018" s="40" t="s">
        <v>2418</v>
      </c>
      <c r="CF1018" s="40" t="s">
        <v>2419</v>
      </c>
    </row>
    <row r="1019" spans="83:84">
      <c r="CE1019" s="40" t="s">
        <v>2420</v>
      </c>
      <c r="CF1019" s="40" t="s">
        <v>2421</v>
      </c>
    </row>
    <row r="1020" spans="83:84">
      <c r="CE1020" s="40" t="s">
        <v>2522</v>
      </c>
      <c r="CF1020" s="40" t="s">
        <v>2555</v>
      </c>
    </row>
    <row r="1021" spans="83:84">
      <c r="CE1021" s="40" t="s">
        <v>2427</v>
      </c>
      <c r="CF1021" s="40" t="s">
        <v>2428</v>
      </c>
    </row>
    <row r="1022" spans="83:84">
      <c r="CE1022" s="40" t="s">
        <v>2429</v>
      </c>
      <c r="CF1022" s="40" t="s">
        <v>2430</v>
      </c>
    </row>
    <row r="1023" spans="83:84">
      <c r="CE1023" s="40" t="s">
        <v>2431</v>
      </c>
      <c r="CF1023" s="40" t="s">
        <v>2432</v>
      </c>
    </row>
    <row r="1024" spans="83:84">
      <c r="CE1024" s="40" t="s">
        <v>2433</v>
      </c>
      <c r="CF1024" s="40" t="s">
        <v>2434</v>
      </c>
    </row>
    <row r="1025" spans="83:84">
      <c r="CE1025" s="40" t="s">
        <v>2523</v>
      </c>
      <c r="CF1025" s="40" t="s">
        <v>2435</v>
      </c>
    </row>
    <row r="1026" spans="83:84">
      <c r="CE1026" s="40" t="s">
        <v>2436</v>
      </c>
      <c r="CF1026" s="40" t="s">
        <v>2437</v>
      </c>
    </row>
    <row r="1027" spans="83:84">
      <c r="CE1027" s="40" t="s">
        <v>2438</v>
      </c>
      <c r="CF1027" s="40" t="s">
        <v>2439</v>
      </c>
    </row>
    <row r="1028" spans="83:84">
      <c r="CE1028" s="40" t="s">
        <v>2440</v>
      </c>
      <c r="CF1028" s="40" t="s">
        <v>2441</v>
      </c>
    </row>
    <row r="1029" spans="83:84">
      <c r="CE1029" s="40" t="s">
        <v>2442</v>
      </c>
      <c r="CF1029" s="40" t="s">
        <v>2443</v>
      </c>
    </row>
    <row r="1030" spans="83:84">
      <c r="CE1030" s="40" t="s">
        <v>2444</v>
      </c>
      <c r="CF1030" s="40" t="s">
        <v>2445</v>
      </c>
    </row>
    <row r="1031" spans="83:84">
      <c r="CE1031" s="40" t="s">
        <v>2446</v>
      </c>
      <c r="CF1031" s="40" t="s">
        <v>2447</v>
      </c>
    </row>
    <row r="1032" spans="83:84">
      <c r="CE1032" s="40" t="s">
        <v>2448</v>
      </c>
      <c r="CF1032" s="40" t="s">
        <v>2449</v>
      </c>
    </row>
    <row r="1033" spans="83:84">
      <c r="CE1033" s="40" t="s">
        <v>2450</v>
      </c>
      <c r="CF1033" s="40" t="s">
        <v>2451</v>
      </c>
    </row>
    <row r="1034" spans="83:84">
      <c r="CE1034" s="40" t="s">
        <v>2452</v>
      </c>
      <c r="CF1034" s="40" t="s">
        <v>2453</v>
      </c>
    </row>
  </sheetData>
  <mergeCells count="228">
    <mergeCell ref="A39:A55"/>
    <mergeCell ref="C39:F39"/>
    <mergeCell ref="G39:N39"/>
    <mergeCell ref="O39:T39"/>
    <mergeCell ref="U39:X39"/>
    <mergeCell ref="B40:E45"/>
    <mergeCell ref="F40:G40"/>
    <mergeCell ref="H40:S40"/>
    <mergeCell ref="Y40:AS45"/>
    <mergeCell ref="F41:G41"/>
    <mergeCell ref="B46:E49"/>
    <mergeCell ref="F46:O47"/>
    <mergeCell ref="P46:S47"/>
    <mergeCell ref="Y46:AS55"/>
    <mergeCell ref="F48:O49"/>
    <mergeCell ref="P48:S49"/>
    <mergeCell ref="T48:X49"/>
    <mergeCell ref="B50:E55"/>
    <mergeCell ref="T42:X42"/>
    <mergeCell ref="F43:G43"/>
    <mergeCell ref="H43:S43"/>
    <mergeCell ref="T43:X43"/>
    <mergeCell ref="F44:G44"/>
    <mergeCell ref="H44:S44"/>
    <mergeCell ref="A32:A38"/>
    <mergeCell ref="B32:B38"/>
    <mergeCell ref="C32:J32"/>
    <mergeCell ref="K32:N32"/>
    <mergeCell ref="O32:AB32"/>
    <mergeCell ref="O34:AB34"/>
    <mergeCell ref="C36:J36"/>
    <mergeCell ref="K36:N36"/>
    <mergeCell ref="O36:AB36"/>
    <mergeCell ref="C33:J33"/>
    <mergeCell ref="K33:N33"/>
    <mergeCell ref="O33:AB33"/>
    <mergeCell ref="C34:J34"/>
    <mergeCell ref="K34:N34"/>
    <mergeCell ref="K37:N37"/>
    <mergeCell ref="O37:AB37"/>
    <mergeCell ref="Y39:AS39"/>
    <mergeCell ref="C35:J35"/>
    <mergeCell ref="K35:N35"/>
    <mergeCell ref="O35:AB35"/>
    <mergeCell ref="AE35:AJ35"/>
    <mergeCell ref="AK35:AS35"/>
    <mergeCell ref="T44:X44"/>
    <mergeCell ref="F54:O55"/>
    <mergeCell ref="P54:S55"/>
    <mergeCell ref="F50:O51"/>
    <mergeCell ref="H42:S42"/>
    <mergeCell ref="T50:X51"/>
    <mergeCell ref="F52:O53"/>
    <mergeCell ref="P52:S53"/>
    <mergeCell ref="T52:X53"/>
    <mergeCell ref="F45:G45"/>
    <mergeCell ref="P50:S51"/>
    <mergeCell ref="H45:S45"/>
    <mergeCell ref="H41:S41"/>
    <mergeCell ref="T41:X41"/>
    <mergeCell ref="F42:G42"/>
    <mergeCell ref="C38:J38"/>
    <mergeCell ref="K38:N38"/>
    <mergeCell ref="C37:J37"/>
    <mergeCell ref="AE37:AJ37"/>
    <mergeCell ref="AK37:AS37"/>
    <mergeCell ref="O38:AB38"/>
    <mergeCell ref="AE38:AJ38"/>
    <mergeCell ref="AK38:AS38"/>
    <mergeCell ref="AC32:AC38"/>
    <mergeCell ref="AC30:AF30"/>
    <mergeCell ref="AG30:AS30"/>
    <mergeCell ref="BV30:BW30"/>
    <mergeCell ref="AC31:AF31"/>
    <mergeCell ref="AK31:AL31"/>
    <mergeCell ref="AM31:AN31"/>
    <mergeCell ref="AO31:AQ31"/>
    <mergeCell ref="AR31:AS31"/>
    <mergeCell ref="AE36:AJ36"/>
    <mergeCell ref="AK36:AS36"/>
    <mergeCell ref="AE34:AJ34"/>
    <mergeCell ref="AK34:AS34"/>
    <mergeCell ref="AD32:AD38"/>
    <mergeCell ref="AE32:AJ32"/>
    <mergeCell ref="AK32:AS32"/>
    <mergeCell ref="AE33:AJ33"/>
    <mergeCell ref="AK33:AS33"/>
    <mergeCell ref="B30:K31"/>
    <mergeCell ref="L30:M31"/>
    <mergeCell ref="N30:V31"/>
    <mergeCell ref="W30:X31"/>
    <mergeCell ref="Y30:Y31"/>
    <mergeCell ref="Z30:AA31"/>
    <mergeCell ref="D28:O28"/>
    <mergeCell ref="Y28:Z28"/>
    <mergeCell ref="AA28:AB28"/>
    <mergeCell ref="AB30:AB31"/>
    <mergeCell ref="BV28:BW28"/>
    <mergeCell ref="D29:O29"/>
    <mergeCell ref="Y29:Z29"/>
    <mergeCell ref="AA29:AB29"/>
    <mergeCell ref="BV29:BW29"/>
    <mergeCell ref="D26:O26"/>
    <mergeCell ref="Y26:Z26"/>
    <mergeCell ref="AA26:AB26"/>
    <mergeCell ref="AC26:AF29"/>
    <mergeCell ref="AG26:AS29"/>
    <mergeCell ref="BV26:BW26"/>
    <mergeCell ref="D27:O27"/>
    <mergeCell ref="Y27:Z27"/>
    <mergeCell ref="AA27:AB27"/>
    <mergeCell ref="BV27:BW27"/>
    <mergeCell ref="BV24:BW24"/>
    <mergeCell ref="D25:O25"/>
    <mergeCell ref="Y25:Z25"/>
    <mergeCell ref="AA25:AB25"/>
    <mergeCell ref="AC25:AN25"/>
    <mergeCell ref="AO25:AS25"/>
    <mergeCell ref="BV25:BW25"/>
    <mergeCell ref="Y23:Z23"/>
    <mergeCell ref="AA23:AB23"/>
    <mergeCell ref="AG23:AI23"/>
    <mergeCell ref="AJ23:AS23"/>
    <mergeCell ref="BV23:BW23"/>
    <mergeCell ref="D24:O24"/>
    <mergeCell ref="Y24:Z24"/>
    <mergeCell ref="AA24:AB24"/>
    <mergeCell ref="AG24:AI24"/>
    <mergeCell ref="AJ24:AS24"/>
    <mergeCell ref="BV21:BW21"/>
    <mergeCell ref="D22:O22"/>
    <mergeCell ref="Y22:Z22"/>
    <mergeCell ref="AA22:AB22"/>
    <mergeCell ref="AG22:AI22"/>
    <mergeCell ref="AJ22:AS22"/>
    <mergeCell ref="BV22:BW22"/>
    <mergeCell ref="AA20:AB20"/>
    <mergeCell ref="AG20:AI20"/>
    <mergeCell ref="AJ20:AS20"/>
    <mergeCell ref="BV20:BW20"/>
    <mergeCell ref="D21:O21"/>
    <mergeCell ref="Y21:Z21"/>
    <mergeCell ref="AA21:AB21"/>
    <mergeCell ref="AC21:AF21"/>
    <mergeCell ref="AG21:AI21"/>
    <mergeCell ref="AJ21:AS21"/>
    <mergeCell ref="AG15:AS18"/>
    <mergeCell ref="D18:O18"/>
    <mergeCell ref="Y18:Z18"/>
    <mergeCell ref="AA18:AB18"/>
    <mergeCell ref="BV18:BW18"/>
    <mergeCell ref="D19:O19"/>
    <mergeCell ref="Y19:Z19"/>
    <mergeCell ref="AA19:AB19"/>
    <mergeCell ref="AG19:AI19"/>
    <mergeCell ref="AJ19:AS19"/>
    <mergeCell ref="BV19:BW19"/>
    <mergeCell ref="BV15:BW15"/>
    <mergeCell ref="D16:O16"/>
    <mergeCell ref="Y16:Z16"/>
    <mergeCell ref="AA16:AB16"/>
    <mergeCell ref="BV16:BW16"/>
    <mergeCell ref="D17:O17"/>
    <mergeCell ref="Y17:Z17"/>
    <mergeCell ref="AA17:AB17"/>
    <mergeCell ref="BV17:BW17"/>
    <mergeCell ref="AO10:AS11"/>
    <mergeCell ref="B11:F11"/>
    <mergeCell ref="H11:Z12"/>
    <mergeCell ref="AA11:AA12"/>
    <mergeCell ref="B12:F12"/>
    <mergeCell ref="AC12:AF13"/>
    <mergeCell ref="AG12:AS13"/>
    <mergeCell ref="B13:F13"/>
    <mergeCell ref="H13:I13"/>
    <mergeCell ref="J13:K13"/>
    <mergeCell ref="T13:U13"/>
    <mergeCell ref="W13:X13"/>
    <mergeCell ref="Y13:Z13"/>
    <mergeCell ref="A10:A31"/>
    <mergeCell ref="C10:E10"/>
    <mergeCell ref="H10:Z10"/>
    <mergeCell ref="AC10:AF11"/>
    <mergeCell ref="AG10:AJ11"/>
    <mergeCell ref="AK10:AN11"/>
    <mergeCell ref="L13:M13"/>
    <mergeCell ref="N13:O13"/>
    <mergeCell ref="P13:Q13"/>
    <mergeCell ref="R13:S13"/>
    <mergeCell ref="B14:C29"/>
    <mergeCell ref="D14:O14"/>
    <mergeCell ref="P14:X14"/>
    <mergeCell ref="Y14:Z14"/>
    <mergeCell ref="D20:O20"/>
    <mergeCell ref="Y20:Z20"/>
    <mergeCell ref="D23:O23"/>
    <mergeCell ref="AA14:AB14"/>
    <mergeCell ref="AC14:AF14"/>
    <mergeCell ref="AG14:AS14"/>
    <mergeCell ref="D15:O15"/>
    <mergeCell ref="Y15:Z15"/>
    <mergeCell ref="AA15:AB15"/>
    <mergeCell ref="AC15:AF18"/>
    <mergeCell ref="AP5:AR5"/>
    <mergeCell ref="B7:H7"/>
    <mergeCell ref="O7:Q7"/>
    <mergeCell ref="AI7:AR7"/>
    <mergeCell ref="A8:F8"/>
    <mergeCell ref="G8:Y9"/>
    <mergeCell ref="Z8:AE8"/>
    <mergeCell ref="AF8:AS9"/>
    <mergeCell ref="A9:F9"/>
    <mergeCell ref="Z9:AE9"/>
    <mergeCell ref="AD5:AE5"/>
    <mergeCell ref="AF5:AG5"/>
    <mergeCell ref="AH5:AI5"/>
    <mergeCell ref="AJ5:AK5"/>
    <mergeCell ref="AL5:AM5"/>
    <mergeCell ref="AN5:AO5"/>
    <mergeCell ref="L1:AR1"/>
    <mergeCell ref="O2:R2"/>
    <mergeCell ref="S2:AC2"/>
    <mergeCell ref="AD2:AG2"/>
    <mergeCell ref="AH2:AS2"/>
    <mergeCell ref="O3:R3"/>
    <mergeCell ref="S3:AC3"/>
    <mergeCell ref="AD3:AG3"/>
    <mergeCell ref="AH3:AS3"/>
  </mergeCells>
  <phoneticPr fontId="19"/>
  <conditionalFormatting sqref="B39:C39">
    <cfRule type="expression" dxfId="93" priority="2" stopIfTrue="1">
      <formula>$B$39&lt;&gt;""</formula>
    </cfRule>
  </conditionalFormatting>
  <conditionalFormatting sqref="D14:O29">
    <cfRule type="expression" dxfId="92" priority="14" stopIfTrue="1">
      <formula>$D$15&lt;&gt;""</formula>
    </cfRule>
  </conditionalFormatting>
  <conditionalFormatting sqref="F40:G45">
    <cfRule type="expression" dxfId="91" priority="15">
      <formula>OR($F$40="①",$F$41="②",$F$42="③",$F$43="④",$F$44="⑤",$F$45="⑥")</formula>
    </cfRule>
  </conditionalFormatting>
  <conditionalFormatting sqref="F46:O55">
    <cfRule type="expression" dxfId="90" priority="21" stopIfTrue="1">
      <formula>$F$46&lt;&gt;""</formula>
    </cfRule>
  </conditionalFormatting>
  <conditionalFormatting sqref="H13:I13">
    <cfRule type="expression" dxfId="89" priority="19" stopIfTrue="1">
      <formula>$H$13&lt;&gt;""</formula>
    </cfRule>
  </conditionalFormatting>
  <conditionalFormatting sqref="H10:Z10">
    <cfRule type="expression" dxfId="88" priority="42" stopIfTrue="1">
      <formula>$H$10&lt;&gt;""</formula>
    </cfRule>
  </conditionalFormatting>
  <conditionalFormatting sqref="H11:Z12">
    <cfRule type="expression" dxfId="87" priority="41" stopIfTrue="1">
      <formula>$H$11&lt;&gt;""</formula>
    </cfRule>
  </conditionalFormatting>
  <conditionalFormatting sqref="J13:K13">
    <cfRule type="expression" dxfId="86" priority="18" stopIfTrue="1">
      <formula>$J$13&lt;&gt;""</formula>
    </cfRule>
  </conditionalFormatting>
  <conditionalFormatting sqref="L30:M31">
    <cfRule type="expression" dxfId="85" priority="24" stopIfTrue="1">
      <formula>$L$30&lt;&gt;""</formula>
    </cfRule>
  </conditionalFormatting>
  <conditionalFormatting sqref="N7:O7">
    <cfRule type="expression" dxfId="84" priority="5" stopIfTrue="1">
      <formula>$R$7&lt;&gt;""</formula>
    </cfRule>
  </conditionalFormatting>
  <conditionalFormatting sqref="N13:O13">
    <cfRule type="expression" dxfId="83" priority="17" stopIfTrue="1">
      <formula>$N$13&lt;&gt;""</formula>
    </cfRule>
  </conditionalFormatting>
  <conditionalFormatting sqref="O39:T39">
    <cfRule type="expression" dxfId="82" priority="1" stopIfTrue="1">
      <formula>$O$39&lt;&gt;""</formula>
    </cfRule>
  </conditionalFormatting>
  <conditionalFormatting sqref="P15:P29">
    <cfRule type="expression" dxfId="81" priority="13" stopIfTrue="1">
      <formula>$P$15&lt;&gt;""</formula>
    </cfRule>
  </conditionalFormatting>
  <conditionalFormatting sqref="P46:S55">
    <cfRule type="expression" dxfId="80" priority="20" stopIfTrue="1">
      <formula>$P$46&lt;&gt;""</formula>
    </cfRule>
  </conditionalFormatting>
  <conditionalFormatting sqref="Q15:Q29">
    <cfRule type="expression" dxfId="79" priority="12" stopIfTrue="1">
      <formula>$Q$15&lt;&gt;""</formula>
    </cfRule>
  </conditionalFormatting>
  <conditionalFormatting sqref="R13:S13">
    <cfRule type="expression" dxfId="78" priority="16" stopIfTrue="1">
      <formula>$R$13&lt;&gt;""</formula>
    </cfRule>
  </conditionalFormatting>
  <conditionalFormatting sqref="S15:S29">
    <cfRule type="expression" dxfId="77" priority="11" stopIfTrue="1">
      <formula>$S$15&lt;&gt;""</formula>
    </cfRule>
  </conditionalFormatting>
  <conditionalFormatting sqref="S2:AC2">
    <cfRule type="expression" dxfId="76" priority="6">
      <formula>S2=""</formula>
    </cfRule>
  </conditionalFormatting>
  <conditionalFormatting sqref="S3:AC3">
    <cfRule type="expression" dxfId="75" priority="47" stopIfTrue="1">
      <formula>$S$3&lt;&gt;""</formula>
    </cfRule>
  </conditionalFormatting>
  <conditionalFormatting sqref="U15:U29">
    <cfRule type="expression" dxfId="74" priority="10" stopIfTrue="1">
      <formula>$U$15&lt;&gt;""</formula>
    </cfRule>
  </conditionalFormatting>
  <conditionalFormatting sqref="V15:V29">
    <cfRule type="expression" dxfId="73" priority="9" stopIfTrue="1">
      <formula>$V$15&lt;&gt;""</formula>
    </cfRule>
  </conditionalFormatting>
  <conditionalFormatting sqref="V13:W13">
    <cfRule type="expression" dxfId="72" priority="4" stopIfTrue="1">
      <formula>$V$13&lt;&gt;""</formula>
    </cfRule>
  </conditionalFormatting>
  <conditionalFormatting sqref="W30:X31">
    <cfRule type="expression" dxfId="71" priority="7" stopIfTrue="1">
      <formula>$W$30&lt;&gt;""</formula>
    </cfRule>
  </conditionalFormatting>
  <conditionalFormatting sqref="X15:X29">
    <cfRule type="expression" dxfId="70" priority="8" stopIfTrue="1">
      <formula>$X$15&lt;&gt;""</formula>
    </cfRule>
  </conditionalFormatting>
  <conditionalFormatting sqref="Y15:Z29">
    <cfRule type="expression" dxfId="69" priority="26" stopIfTrue="1">
      <formula>$Y$15&lt;&gt;""</formula>
    </cfRule>
  </conditionalFormatting>
  <conditionalFormatting sqref="Y39:AS39">
    <cfRule type="expression" dxfId="68" priority="22" stopIfTrue="1">
      <formula>$Y$39&lt;&gt;""</formula>
    </cfRule>
  </conditionalFormatting>
  <conditionalFormatting sqref="Z30:AA31">
    <cfRule type="expression" dxfId="67" priority="23" stopIfTrue="1">
      <formula>$Z$30&lt;&gt;""</formula>
    </cfRule>
  </conditionalFormatting>
  <conditionalFormatting sqref="AA15:AB29 BV15:BW30">
    <cfRule type="expression" dxfId="66" priority="25" stopIfTrue="1">
      <formula>$AA$15&lt;&gt;""</formula>
    </cfRule>
  </conditionalFormatting>
  <conditionalFormatting sqref="AG14">
    <cfRule type="expression" dxfId="65" priority="3" stopIfTrue="1">
      <formula>$AG$14&lt;&gt;""</formula>
    </cfRule>
  </conditionalFormatting>
  <conditionalFormatting sqref="AG10:AJ11">
    <cfRule type="expression" dxfId="64" priority="40" stopIfTrue="1">
      <formula>$AG$10&lt;&gt;""</formula>
    </cfRule>
  </conditionalFormatting>
  <conditionalFormatting sqref="AG12:AS13">
    <cfRule type="expression" dxfId="63" priority="38" stopIfTrue="1">
      <formula>$AG$12&lt;&gt;""</formula>
    </cfRule>
  </conditionalFormatting>
  <conditionalFormatting sqref="AG15:AS18">
    <cfRule type="expression" dxfId="62" priority="37" stopIfTrue="1">
      <formula>$AG$15&lt;&gt;""</formula>
    </cfRule>
  </conditionalFormatting>
  <conditionalFormatting sqref="AG26:AS29">
    <cfRule type="expression" dxfId="61" priority="30" stopIfTrue="1">
      <formula>$AG$26&lt;&gt;""</formula>
    </cfRule>
  </conditionalFormatting>
  <conditionalFormatting sqref="AG30:AS30">
    <cfRule type="expression" dxfId="60" priority="29" stopIfTrue="1">
      <formula>$AG$30&lt;&gt;""</formula>
    </cfRule>
  </conditionalFormatting>
  <conditionalFormatting sqref="AH2:AS2">
    <cfRule type="expression" dxfId="59" priority="46" stopIfTrue="1">
      <formula>$AH$2&lt;&gt;""</formula>
    </cfRule>
  </conditionalFormatting>
  <conditionalFormatting sqref="AH3:AS3">
    <cfRule type="expression" dxfId="58" priority="45" stopIfTrue="1">
      <formula>$AH$3&lt;&gt;""</formula>
    </cfRule>
  </conditionalFormatting>
  <conditionalFormatting sqref="AJ20">
    <cfRule type="expression" dxfId="57" priority="36" stopIfTrue="1">
      <formula>$AJ$20&lt;&gt;""</formula>
    </cfRule>
  </conditionalFormatting>
  <conditionalFormatting sqref="AJ21">
    <cfRule type="expression" dxfId="56" priority="35" stopIfTrue="1">
      <formula>$AJ$21&lt;&gt;""</formula>
    </cfRule>
  </conditionalFormatting>
  <conditionalFormatting sqref="AJ22">
    <cfRule type="expression" dxfId="55" priority="34" stopIfTrue="1">
      <formula>$AJ$22&lt;&gt;""</formula>
    </cfRule>
  </conditionalFormatting>
  <conditionalFormatting sqref="AJ23">
    <cfRule type="expression" dxfId="54" priority="33" stopIfTrue="1">
      <formula>$AJ$23&lt;&gt;""</formula>
    </cfRule>
  </conditionalFormatting>
  <conditionalFormatting sqref="AJ24">
    <cfRule type="expression" dxfId="53" priority="32" stopIfTrue="1">
      <formula>$AJ$24&lt;&gt;""</formula>
    </cfRule>
  </conditionalFormatting>
  <conditionalFormatting sqref="AJ5:AK5">
    <cfRule type="expression" dxfId="52" priority="44" stopIfTrue="1">
      <formula>$AJ$5&lt;&gt;""</formula>
    </cfRule>
  </conditionalFormatting>
  <conditionalFormatting sqref="AK31:AL31">
    <cfRule type="expression" dxfId="51" priority="28" stopIfTrue="1">
      <formula>$AK$31&lt;&gt;""</formula>
    </cfRule>
  </conditionalFormatting>
  <conditionalFormatting sqref="AN5:AO5">
    <cfRule type="expression" dxfId="50" priority="43" stopIfTrue="1">
      <formula>$AN$5&lt;&gt;""</formula>
    </cfRule>
  </conditionalFormatting>
  <conditionalFormatting sqref="AO31:AQ31">
    <cfRule type="expression" dxfId="49" priority="27" stopIfTrue="1">
      <formula>$AO$31&lt;&gt;""</formula>
    </cfRule>
  </conditionalFormatting>
  <conditionalFormatting sqref="AO10:AS11">
    <cfRule type="expression" dxfId="48" priority="39" stopIfTrue="1">
      <formula>$AO$10&lt;&gt;""</formula>
    </cfRule>
  </conditionalFormatting>
  <conditionalFormatting sqref="AO25:AS25">
    <cfRule type="expression" dxfId="47" priority="31" stopIfTrue="1">
      <formula>$AO$25&lt;&gt;""</formula>
    </cfRule>
  </conditionalFormatting>
  <dataValidations count="27">
    <dataValidation type="list" allowBlank="1" showInputMessage="1" sqref="B39" xr:uid="{9342E8BB-0BA9-4BCE-930A-09FD63892BF4}">
      <formula1>"○,　,"</formula1>
    </dataValidation>
    <dataValidation type="list" allowBlank="1" showInputMessage="1" sqref="AG14:AS14" xr:uid="{7DD426D6-A815-4A6E-967C-0E1AE1C10FB8}">
      <formula1>"特別支援学級担任,特別支援学級副担任,通級指導,担任（小学部）,担任（中学部）,副担任（小学部）,副担任（中学部）, 　,"</formula1>
    </dataValidation>
    <dataValidation allowBlank="1" showInputMessage="1" sqref="F46:O55" xr:uid="{E1715B5A-93E5-4472-926D-EA4B23F9C841}"/>
    <dataValidation type="list" allowBlank="1" showInputMessage="1" sqref="P15:P29 U15:U29" xr:uid="{51FEB512-4529-4F1A-8562-1E7CE743454A}">
      <formula1>"昭,平,令"</formula1>
    </dataValidation>
    <dataValidation type="list" allowBlank="1" showInputMessage="1" sqref="S15:S29 X15:X29" xr:uid="{06E9B6A2-A833-46B8-A0D4-F990AEA7AF87}">
      <formula1>"1,2,3,4,5,6,7,8,9,10,11,12"</formula1>
    </dataValidation>
    <dataValidation type="list" allowBlank="1" showInputMessage="1" sqref="Q15:Q29 V15:V29" xr:uid="{E246EF66-644E-4857-9140-0F30A944CA47}">
      <formula1>"1,2,3,4,5,6,7,8,9,10,11,12,13,14,15,16,17,18,19,20,21,22,23,24,25,26,27,28,29,30,31,32,33,34,35,36,37,38,39,40,41,42,43,44,45,46,47,48,49,50,51,52,53,54,55,56,57,58,59,60,61,62,63,64"</formula1>
    </dataValidation>
    <dataValidation type="list" allowBlank="1" showInputMessage="1" sqref="F45:G45" xr:uid="{C482CC55-ABB1-4F67-AE68-88F8CBA0CDFF}">
      <formula1>"６,⑥"</formula1>
    </dataValidation>
    <dataValidation type="list" allowBlank="1" showInputMessage="1" sqref="F44:G44" xr:uid="{4402715C-AD8D-4600-B527-BA2A264A177B}">
      <formula1>"５,⑤"</formula1>
    </dataValidation>
    <dataValidation type="list" allowBlank="1" showInputMessage="1" sqref="F43:G43" xr:uid="{ECAAE02E-7FEC-40E7-8C2D-DC73877589CB}">
      <formula1>"４,④"</formula1>
    </dataValidation>
    <dataValidation type="list" allowBlank="1" showInputMessage="1" sqref="F42:G42" xr:uid="{645F5090-BFC7-4E41-8327-5B23FD22A4D6}">
      <formula1>"３,③"</formula1>
    </dataValidation>
    <dataValidation type="list" allowBlank="1" showInputMessage="1" sqref="F41:G41" xr:uid="{8746ADA9-70D2-45FA-9F6C-4A4E46A6F73D}">
      <formula1>"２,②"</formula1>
    </dataValidation>
    <dataValidation type="list" allowBlank="1" showInputMessage="1" sqref="F40:G40" xr:uid="{6C812084-06D6-4F78-9226-9FF0EC4A3232}">
      <formula1>"１,①"</formula1>
    </dataValidation>
    <dataValidation type="list" allowBlank="1" showInputMessage="1" sqref="AN5:AO5" xr:uid="{9CED0968-B838-42FC-A38A-1C07D52640DF}">
      <formula1>"1,2,3,4,5,6,7,8,9,10,11,12,13,14,15,16,17,18,19,20,21,22,23,24,25,26,27,28,29,30,31"</formula1>
    </dataValidation>
    <dataValidation type="list" allowBlank="1" showInputMessage="1" sqref="P46:S55" xr:uid="{E2D24201-0BB5-45AB-AD0A-1A438EF4A7B2}">
      <formula1>"小,中,特,他,小中"</formula1>
    </dataValidation>
    <dataValidation type="list" allowBlank="1" showInputMessage="1" showErrorMessage="1" sqref="L30:M31" xr:uid="{2B12593A-615E-4223-879A-6BD896AEC3F5}">
      <formula1>"1,2,3,4,5,6,7,8,9,10"</formula1>
    </dataValidation>
    <dataValidation type="list" allowBlank="1" showInputMessage="1" showErrorMessage="1" sqref="Z30:AA31" xr:uid="{FCA15154-2E42-4A23-BEB0-B8A5C415424F}">
      <formula1>"0,1,2,3,4,5,6,7,8,9,10,11,12"</formula1>
    </dataValidation>
    <dataValidation type="list" allowBlank="1" showInputMessage="1" showErrorMessage="1" sqref="H13:I13" xr:uid="{09AD8895-A91B-4A05-A5B5-5C72DD257331}">
      <formula1>"昭和,平成"</formula1>
    </dataValidation>
    <dataValidation type="list" allowBlank="1" showInputMessage="1" sqref="O39:T39" xr:uid="{FFF4BDDE-D4D7-4F3E-BF53-597CF80F6981}">
      <formula1>"有,無,　,"</formula1>
    </dataValidation>
    <dataValidation type="list" allowBlank="1" showInputMessage="1" showErrorMessage="1" sqref="AO31:AQ31" xr:uid="{A0F95F5F-707F-42A1-A7F0-B081D33E2164}">
      <formula1>"0,5,10,15,20,25,30,35,40,45,50,55"</formula1>
    </dataValidation>
    <dataValidation type="list" allowBlank="1" showInputMessage="1" showErrorMessage="1" sqref="AK31:AL31" xr:uid="{9A92CC7E-27C6-4111-8B1F-E00D959F9D32}">
      <formula1>"0,1,2,3,4"</formula1>
    </dataValidation>
    <dataValidation type="list" allowBlank="1" showInputMessage="1" sqref="AJ5:AK5" xr:uid="{C1E0FE96-1CF1-4554-953A-D3EEC5F83613}">
      <formula1>"10,11,12"</formula1>
    </dataValidation>
    <dataValidation type="list" allowBlank="1" showInputMessage="1" sqref="AG10:AJ11" xr:uid="{AB30546B-8E2D-4947-860C-7A6105E75F12}">
      <formula1>"男,女"</formula1>
    </dataValidation>
    <dataValidation type="list" allowBlank="1" showInputMessage="1" sqref="AG12:AS13" xr:uid="{1AD93832-0AC5-40EA-8E89-061563AF74AD}">
      <formula1>"1学年担任,2学年担任,3学年担任,4学年担任,5学年担任,6学年担任,1学年副担任,2学年副担任,3学年副担任,4学年副担任,5学年副担任,6学年副担任,担任外,　,"</formula1>
    </dataValidation>
    <dataValidation type="list" allowBlank="1" showInputMessage="1" sqref="AO25:AS25" xr:uid="{F5FFFA4F-8B1A-4EC4-A41F-90F4E6C7942A}">
      <formula1>"有,無"</formula1>
    </dataValidation>
    <dataValidation type="list" allowBlank="1" showInputMessage="1" showErrorMessage="1" sqref="N13:O13" xr:uid="{00F27552-5CCC-4798-ADF0-EC46C987C68C}">
      <formula1>"01,02,03,04,05,06,07,08,09,10,11,12"</formula1>
    </dataValidation>
    <dataValidation type="list" allowBlank="1" showInputMessage="1" showErrorMessage="1" sqref="J13:K13" xr:uid="{8CF59D44-977E-4D7F-B5E3-85E4087CE658}">
      <formula1>"01,02,03,04,05,06,07,08,09,10,11,12,13,14,15,16,17,18,19,20,21,22,23,24,25,26,27,28,29,30,31,32,33,34,35,36,37,38,39,40,41,42,43,44,45,46,47,48,49,50,51,52,53,54,55,56,57,58,59,60,61,62,63,64"</formula1>
    </dataValidation>
    <dataValidation type="list" allowBlank="1" showInputMessage="1" showErrorMessage="1" sqref="R13:S13" xr:uid="{E8751BCF-857E-40D0-B2C0-F4C1DA963186}">
      <formula1>"01,02,03,04,05,06,07,08,09,10,11,12,13,14,15,16,17,18,19,20,21,22,23,24,25,26,27,28,29,30,31"</formula1>
    </dataValidation>
  </dataValidations>
  <pageMargins left="0.9055118110236221" right="0.31496062992125984" top="0.35433070866141736" bottom="0.35433070866141736" header="0.31496062992125984" footer="0.31496062992125984"/>
  <pageSetup paperSize="9" scale="73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4209E05B-1BBA-41DF-81C2-6E347EEDF16F}">
          <x14:formula1>
            <xm:f>Sheet3!$L$1:$L$6</xm:f>
          </x14:formula1>
          <xm:sqref>AO10:AS11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CC57"/>
  <sheetViews>
    <sheetView view="pageBreakPreview" topLeftCell="A4" zoomScaleNormal="100" zoomScaleSheetLayoutView="100" workbookViewId="0">
      <selection activeCell="BS10" sqref="BS10"/>
    </sheetView>
  </sheetViews>
  <sheetFormatPr defaultColWidth="9" defaultRowHeight="13.5"/>
  <cols>
    <col min="1" max="1" width="3.625" customWidth="1"/>
    <col min="2" max="45" width="2.625" customWidth="1"/>
    <col min="46" max="62" width="2.625" style="40" customWidth="1"/>
    <col min="63" max="65" width="9" style="40" customWidth="1"/>
    <col min="66" max="68" width="9.125" style="40" bestFit="1" customWidth="1"/>
    <col min="69" max="69" width="11" style="40" bestFit="1" customWidth="1"/>
    <col min="70" max="70" width="9.125" style="40" bestFit="1" customWidth="1"/>
    <col min="71" max="72" width="9" style="40"/>
    <col min="73" max="73" width="9.125" style="40" bestFit="1" customWidth="1"/>
    <col min="74" max="77" width="9" style="40"/>
    <col min="78" max="79" width="9.125" style="40" bestFit="1" customWidth="1"/>
    <col min="80" max="16384" width="9" style="40"/>
  </cols>
  <sheetData>
    <row r="1" spans="1:81" ht="20.100000000000001" customHeight="1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  <c r="J1" s="1"/>
      <c r="K1" s="1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1"/>
    </row>
    <row r="2" spans="1:81" ht="27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5" t="s">
        <v>2</v>
      </c>
      <c r="P2" s="66"/>
      <c r="Q2" s="66"/>
      <c r="R2" s="67"/>
      <c r="S2" s="68" t="str">
        <f>G8</f>
        <v>□□市立▽▽中学校</v>
      </c>
      <c r="T2" s="69"/>
      <c r="U2" s="69"/>
      <c r="V2" s="69"/>
      <c r="W2" s="69"/>
      <c r="X2" s="69"/>
      <c r="Y2" s="69"/>
      <c r="Z2" s="69"/>
      <c r="AA2" s="69"/>
      <c r="AB2" s="69"/>
      <c r="AC2" s="70"/>
      <c r="AD2" s="65" t="s">
        <v>15</v>
      </c>
      <c r="AE2" s="66"/>
      <c r="AF2" s="66"/>
      <c r="AG2" s="67"/>
      <c r="AH2" s="290" t="s">
        <v>591</v>
      </c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2"/>
    </row>
    <row r="3" spans="1:81" ht="27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65" t="s">
        <v>3</v>
      </c>
      <c r="P3" s="66"/>
      <c r="Q3" s="66"/>
      <c r="R3" s="67"/>
      <c r="S3" s="74" t="s">
        <v>592</v>
      </c>
      <c r="T3" s="75"/>
      <c r="U3" s="75"/>
      <c r="V3" s="75"/>
      <c r="W3" s="75"/>
      <c r="X3" s="75"/>
      <c r="Y3" s="75"/>
      <c r="Z3" s="75"/>
      <c r="AA3" s="75"/>
      <c r="AB3" s="75"/>
      <c r="AC3" s="76"/>
      <c r="AD3" s="65" t="s">
        <v>48</v>
      </c>
      <c r="AE3" s="66"/>
      <c r="AF3" s="66"/>
      <c r="AG3" s="67"/>
      <c r="AH3" s="74">
        <v>456789</v>
      </c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6"/>
    </row>
    <row r="4" spans="1:81" ht="9.9499999999999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</row>
    <row r="5" spans="1:81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02" t="s">
        <v>532</v>
      </c>
      <c r="AE5" s="102"/>
      <c r="AF5" s="103">
        <v>8</v>
      </c>
      <c r="AG5" s="103"/>
      <c r="AH5" s="80" t="s">
        <v>53</v>
      </c>
      <c r="AI5" s="80"/>
      <c r="AJ5" s="104">
        <v>10</v>
      </c>
      <c r="AK5" s="104"/>
      <c r="AL5" s="80" t="s">
        <v>54</v>
      </c>
      <c r="AM5" s="80"/>
      <c r="AN5" s="104">
        <v>16</v>
      </c>
      <c r="AO5" s="104"/>
      <c r="AP5" s="80" t="s">
        <v>55</v>
      </c>
      <c r="AQ5" s="80"/>
      <c r="AR5" s="81"/>
      <c r="AS5" s="1"/>
      <c r="BP5" s="40">
        <f>AF5+2018</f>
        <v>2026</v>
      </c>
      <c r="BQ5" s="40">
        <f>IF(AJ5&gt;=4,1,0)</f>
        <v>1</v>
      </c>
      <c r="BR5" s="40">
        <f>BP5+BQ5</f>
        <v>2027</v>
      </c>
      <c r="BS5" s="40" t="str">
        <f>BR5&amp;"/"&amp;4&amp;"/"&amp;1</f>
        <v>2027/4/1</v>
      </c>
    </row>
    <row r="6" spans="1:81" ht="9.9499999999999993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"/>
      <c r="AR6" s="1"/>
      <c r="AS6" s="1"/>
    </row>
    <row r="7" spans="1:81" ht="20.100000000000001" customHeight="1">
      <c r="A7" s="2" t="s">
        <v>4</v>
      </c>
      <c r="B7" s="65"/>
      <c r="C7" s="66"/>
      <c r="D7" s="66"/>
      <c r="E7" s="66"/>
      <c r="F7" s="66"/>
      <c r="G7" s="66"/>
      <c r="H7" s="67"/>
      <c r="J7" s="42"/>
      <c r="K7" s="42"/>
      <c r="L7" s="42" t="s">
        <v>593</v>
      </c>
      <c r="M7" s="42"/>
      <c r="N7" s="48"/>
      <c r="O7" s="82">
        <v>9</v>
      </c>
      <c r="P7" s="82"/>
      <c r="Q7" s="82"/>
      <c r="R7" s="42" t="s">
        <v>594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83" t="s">
        <v>49</v>
      </c>
      <c r="AJ7" s="83"/>
      <c r="AK7" s="83"/>
      <c r="AL7" s="83"/>
      <c r="AM7" s="83"/>
      <c r="AN7" s="83"/>
      <c r="AO7" s="83"/>
      <c r="AP7" s="83"/>
      <c r="AQ7" s="83"/>
      <c r="AR7" s="83"/>
      <c r="AS7" s="1"/>
      <c r="AW7" s="59"/>
    </row>
    <row r="8" spans="1:81" ht="20.100000000000001" customHeight="1">
      <c r="A8" s="84" t="s">
        <v>8</v>
      </c>
      <c r="B8" s="85"/>
      <c r="C8" s="85"/>
      <c r="D8" s="85"/>
      <c r="E8" s="85"/>
      <c r="F8" s="86"/>
      <c r="G8" s="87" t="s">
        <v>598</v>
      </c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9"/>
      <c r="Z8" s="84" t="s">
        <v>13</v>
      </c>
      <c r="AA8" s="85"/>
      <c r="AB8" s="85"/>
      <c r="AC8" s="85"/>
      <c r="AD8" s="85"/>
      <c r="AE8" s="86"/>
      <c r="AF8" s="93" t="s">
        <v>599</v>
      </c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5"/>
    </row>
    <row r="9" spans="1:81" ht="20.100000000000001" customHeight="1">
      <c r="A9" s="99" t="s">
        <v>7</v>
      </c>
      <c r="B9" s="83"/>
      <c r="C9" s="83"/>
      <c r="D9" s="83"/>
      <c r="E9" s="83"/>
      <c r="F9" s="100"/>
      <c r="G9" s="90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2"/>
      <c r="Z9" s="101" t="s">
        <v>14</v>
      </c>
      <c r="AA9" s="83"/>
      <c r="AB9" s="83"/>
      <c r="AC9" s="83"/>
      <c r="AD9" s="83"/>
      <c r="AE9" s="100"/>
      <c r="AF9" s="96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8"/>
    </row>
    <row r="10" spans="1:81" ht="20.100000000000001" customHeight="1">
      <c r="A10" s="105" t="s">
        <v>32</v>
      </c>
      <c r="B10" s="14"/>
      <c r="C10" s="108" t="s">
        <v>9</v>
      </c>
      <c r="D10" s="108"/>
      <c r="E10" s="108"/>
      <c r="F10" s="15"/>
      <c r="G10" s="16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7"/>
      <c r="AB10" s="18"/>
      <c r="AC10" s="84" t="s">
        <v>554</v>
      </c>
      <c r="AD10" s="85"/>
      <c r="AE10" s="85"/>
      <c r="AF10" s="86"/>
      <c r="AG10" s="110" t="s">
        <v>613</v>
      </c>
      <c r="AH10" s="111"/>
      <c r="AI10" s="111"/>
      <c r="AJ10" s="112"/>
      <c r="AK10" s="84" t="s">
        <v>555</v>
      </c>
      <c r="AL10" s="85"/>
      <c r="AM10" s="85"/>
      <c r="AN10" s="86"/>
      <c r="AO10" s="150" t="s">
        <v>511</v>
      </c>
      <c r="AP10" s="111"/>
      <c r="AQ10" s="111"/>
      <c r="AR10" s="111"/>
      <c r="AS10" s="112"/>
    </row>
    <row r="11" spans="1:81" ht="20.100000000000001" customHeight="1">
      <c r="A11" s="106"/>
      <c r="B11" s="151" t="s">
        <v>15</v>
      </c>
      <c r="C11" s="151"/>
      <c r="D11" s="151"/>
      <c r="E11" s="151"/>
      <c r="F11" s="152"/>
      <c r="G11" s="6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1"/>
      <c r="AB11" s="7"/>
      <c r="AC11" s="101"/>
      <c r="AD11" s="83"/>
      <c r="AE11" s="83"/>
      <c r="AF11" s="100"/>
      <c r="AG11" s="113"/>
      <c r="AH11" s="114"/>
      <c r="AI11" s="114"/>
      <c r="AJ11" s="115"/>
      <c r="AK11" s="101"/>
      <c r="AL11" s="83"/>
      <c r="AM11" s="83"/>
      <c r="AN11" s="100"/>
      <c r="AO11" s="113"/>
      <c r="AP11" s="114"/>
      <c r="AQ11" s="114"/>
      <c r="AR11" s="114"/>
      <c r="AS11" s="115"/>
    </row>
    <row r="12" spans="1:81" ht="20.100000000000001" customHeight="1">
      <c r="A12" s="106"/>
      <c r="B12" s="151" t="s">
        <v>10</v>
      </c>
      <c r="C12" s="151"/>
      <c r="D12" s="151"/>
      <c r="E12" s="151"/>
      <c r="F12" s="152"/>
      <c r="G12" s="6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1"/>
      <c r="AB12" s="7"/>
      <c r="AC12" s="154" t="s">
        <v>528</v>
      </c>
      <c r="AD12" s="155"/>
      <c r="AE12" s="155"/>
      <c r="AF12" s="156"/>
      <c r="AG12" s="110" t="s">
        <v>604</v>
      </c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</row>
    <row r="13" spans="1:81" ht="20.100000000000001" customHeight="1">
      <c r="A13" s="106"/>
      <c r="B13" s="83" t="s">
        <v>11</v>
      </c>
      <c r="C13" s="83"/>
      <c r="D13" s="83"/>
      <c r="E13" s="83"/>
      <c r="F13" s="100"/>
      <c r="G13" s="19"/>
      <c r="H13" s="165" t="s">
        <v>444</v>
      </c>
      <c r="I13" s="165"/>
      <c r="J13" s="117" t="s">
        <v>633</v>
      </c>
      <c r="K13" s="117"/>
      <c r="L13" s="116" t="s">
        <v>5</v>
      </c>
      <c r="M13" s="116"/>
      <c r="N13" s="117" t="s">
        <v>634</v>
      </c>
      <c r="O13" s="117"/>
      <c r="P13" s="116" t="s">
        <v>6</v>
      </c>
      <c r="Q13" s="116"/>
      <c r="R13" s="117" t="s">
        <v>635</v>
      </c>
      <c r="S13" s="117"/>
      <c r="T13" s="116" t="s">
        <v>540</v>
      </c>
      <c r="U13" s="166"/>
      <c r="V13" s="45" t="s">
        <v>602</v>
      </c>
      <c r="W13" s="116">
        <f>BR13</f>
        <v>45</v>
      </c>
      <c r="X13" s="116"/>
      <c r="Y13" s="116" t="s">
        <v>601</v>
      </c>
      <c r="Z13" s="116"/>
      <c r="AA13" s="45" t="s">
        <v>603</v>
      </c>
      <c r="AB13" s="10"/>
      <c r="AC13" s="157"/>
      <c r="AD13" s="158"/>
      <c r="AE13" s="158"/>
      <c r="AF13" s="159"/>
      <c r="AG13" s="162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4"/>
      <c r="BM13" s="60" t="str">
        <f>IF(H13="昭和","1926",IF(H13="平成","1989",IF(H13="令和","2019")))</f>
        <v>1926</v>
      </c>
      <c r="BN13" s="40">
        <f>BM13+J13-1</f>
        <v>1981</v>
      </c>
      <c r="BO13" s="40" t="str">
        <f>BN13&amp;N13&amp;R13</f>
        <v>19810613</v>
      </c>
      <c r="BP13" s="40" t="str">
        <f>TEXT(BO13,"0000!/00!/00")</f>
        <v>1981/06/13</v>
      </c>
      <c r="BQ13" s="61" t="str">
        <f>BS5</f>
        <v>2027/4/1</v>
      </c>
      <c r="BR13" s="40">
        <f>DATEDIF(BP13,BQ13,"Y")</f>
        <v>45</v>
      </c>
    </row>
    <row r="14" spans="1:81" ht="27.95" customHeight="1">
      <c r="A14" s="106"/>
      <c r="B14" s="118" t="s">
        <v>17</v>
      </c>
      <c r="C14" s="119"/>
      <c r="D14" s="124" t="s">
        <v>546</v>
      </c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6"/>
      <c r="P14" s="65" t="s">
        <v>16</v>
      </c>
      <c r="Q14" s="66"/>
      <c r="R14" s="66"/>
      <c r="S14" s="66"/>
      <c r="T14" s="66"/>
      <c r="U14" s="66"/>
      <c r="V14" s="66"/>
      <c r="W14" s="66"/>
      <c r="X14" s="67"/>
      <c r="Y14" s="65" t="s">
        <v>5</v>
      </c>
      <c r="Z14" s="127"/>
      <c r="AA14" s="66" t="s">
        <v>6</v>
      </c>
      <c r="AB14" s="67"/>
      <c r="AC14" s="136" t="s">
        <v>527</v>
      </c>
      <c r="AD14" s="66"/>
      <c r="AE14" s="66"/>
      <c r="AF14" s="67"/>
      <c r="AG14" s="137" t="s">
        <v>632</v>
      </c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9"/>
      <c r="BX14" s="40" t="str">
        <f>IF(S14=5,"0",IF(S14=6,"0",IF(S14=7,"0",IF(S14=8,"0",IF(S14=9,"0",IF(S14=10,"0",IF(S14=11,"0",IF(S14=12,"0",IF(S14=1,"0",IF(S14=2,"0",IF(S14=3,"0","1")))))))))))</f>
        <v>1</v>
      </c>
      <c r="BY14" s="40" t="str">
        <f>IF(X14=5,"0",IF(X14=6,"0",IF(X14=7,"0",IF(X14=8,"0",IF(X14=9,"0",IF(X14=10,"0",IF(X14=11,"0",IF(X14=12,"0",IF(X14=1,"0",IF(X14=2,"0",IF(X14=3,"0","1")))))))))))</f>
        <v>1</v>
      </c>
    </row>
    <row r="15" spans="1:81" ht="24.95" customHeight="1">
      <c r="A15" s="106"/>
      <c r="B15" s="120"/>
      <c r="C15" s="121"/>
      <c r="D15" s="128" t="s">
        <v>629</v>
      </c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30"/>
      <c r="P15" s="38" t="s">
        <v>61</v>
      </c>
      <c r="Q15" s="39">
        <v>18</v>
      </c>
      <c r="R15" s="21" t="s">
        <v>626</v>
      </c>
      <c r="S15" s="39">
        <v>4</v>
      </c>
      <c r="T15" s="20" t="s">
        <v>627</v>
      </c>
      <c r="U15" s="39" t="s">
        <v>61</v>
      </c>
      <c r="V15" s="39">
        <v>23</v>
      </c>
      <c r="W15" s="21" t="s">
        <v>626</v>
      </c>
      <c r="X15" s="39">
        <v>3</v>
      </c>
      <c r="Y15" s="131">
        <f>BR15-BO15+BZ15</f>
        <v>5</v>
      </c>
      <c r="Z15" s="132"/>
      <c r="AA15" s="140">
        <f>BV15</f>
        <v>0</v>
      </c>
      <c r="AB15" s="141"/>
      <c r="AC15" s="84" t="s">
        <v>12</v>
      </c>
      <c r="AD15" s="142"/>
      <c r="AE15" s="142"/>
      <c r="AF15" s="143"/>
      <c r="AG15" s="110" t="s">
        <v>547</v>
      </c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8"/>
      <c r="BM15" s="60" t="str">
        <f>IF(P15="昭","1926",IF(P15="平","1989",IF(P15="令","2019")))</f>
        <v>1989</v>
      </c>
      <c r="BN15" s="60">
        <f>(Q15-CB15)</f>
        <v>17</v>
      </c>
      <c r="BO15" s="60">
        <f>BM15+BN15</f>
        <v>2006</v>
      </c>
      <c r="BP15" s="60" t="str">
        <f>IF(U15="昭","1926",IF(U15="平","1989",IF(U15="令","2019")))</f>
        <v>1989</v>
      </c>
      <c r="BQ15" s="60">
        <f>(V15-CC15)</f>
        <v>21</v>
      </c>
      <c r="BR15" s="60">
        <f>BP15+BQ15</f>
        <v>2010</v>
      </c>
      <c r="BS15" s="60" t="str">
        <f>IF(S15=4,"1",IF(S15=5,"2",IF(S15=6,"3",IF(S15=7,"4",IF(S15=8,"5",IF(S15=9,"6",IF(S15=10,"7",IF(S15=11,"8",IF(S15=12,"9",IF(S15=1,"10",IF(S15=2,"11",IF(S15=3,"12",IF(S15="","14")))))))))))))</f>
        <v>1</v>
      </c>
      <c r="BT15" s="60" t="str">
        <f t="shared" ref="BT15:BT29" si="0">IF(X15=4,"1",IF(X15=5,"2",IF(X15=6,"3",IF(X15=7,"4",IF(X15=8,"5",IF(X15=9,"6",IF(X15=10,"7",IF(X15=11,"8",IF(X15=12,"9",IF(X15=1,"10",IF(X15=2,"11",IF(X15=3,"12",IF(X15="","13")))))))))))))</f>
        <v>12</v>
      </c>
      <c r="BU15" s="40">
        <f>BT15-BS15+1</f>
        <v>12</v>
      </c>
      <c r="BV15" s="283">
        <f>MOD(BU15,12)</f>
        <v>0</v>
      </c>
      <c r="BW15" s="283"/>
      <c r="BX15" s="40" t="str">
        <f t="shared" ref="BX15:BX29" si="1">IF(S15=1,"0",IF(S15=2,"0",IF(S15=3,"0","1")))</f>
        <v>1</v>
      </c>
      <c r="BY15" s="40" t="str">
        <f t="shared" ref="BY15:BY29" si="2">IF(X15=1,"2",IF(X15=2,"2",IF(X15=3,"2","1")))</f>
        <v>2</v>
      </c>
      <c r="BZ15" s="60">
        <f>QUOTIENT(BU15,12)</f>
        <v>1</v>
      </c>
      <c r="CA15" s="40">
        <f>BY15-BX15</f>
        <v>1</v>
      </c>
      <c r="CB15" s="40" t="str">
        <f>IF(CA15=2,"0",IF(CA15=1,"1",IF(CA15=0,"1")))</f>
        <v>1</v>
      </c>
      <c r="CC15" s="40" t="str">
        <f>IF(CA15=2,"0",IF(CA15=1,"2",IF(CA15=0,"1")))</f>
        <v>2</v>
      </c>
    </row>
    <row r="16" spans="1:81" ht="24.95" customHeight="1">
      <c r="A16" s="106"/>
      <c r="B16" s="120"/>
      <c r="C16" s="121"/>
      <c r="D16" s="128" t="s">
        <v>630</v>
      </c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/>
      <c r="P16" s="38" t="s">
        <v>61</v>
      </c>
      <c r="Q16" s="39">
        <v>23</v>
      </c>
      <c r="R16" s="21" t="s">
        <v>626</v>
      </c>
      <c r="S16" s="39">
        <v>4</v>
      </c>
      <c r="T16" s="20" t="s">
        <v>627</v>
      </c>
      <c r="U16" s="39" t="s">
        <v>61</v>
      </c>
      <c r="V16" s="39">
        <v>30</v>
      </c>
      <c r="W16" s="21" t="s">
        <v>626</v>
      </c>
      <c r="X16" s="39">
        <v>3</v>
      </c>
      <c r="Y16" s="131">
        <f t="shared" ref="Y16:Y29" si="3">BR16-BO16+BZ16</f>
        <v>7</v>
      </c>
      <c r="Z16" s="132"/>
      <c r="AA16" s="177">
        <f>BV16</f>
        <v>0</v>
      </c>
      <c r="AB16" s="141"/>
      <c r="AC16" s="99"/>
      <c r="AD16" s="144"/>
      <c r="AE16" s="144"/>
      <c r="AF16" s="145"/>
      <c r="AG16" s="169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1"/>
      <c r="BM16" s="60" t="str">
        <f>IF(P16="昭","1926",IF(P16="平","1989",IF(P16="令","2019")))</f>
        <v>1989</v>
      </c>
      <c r="BN16" s="60">
        <f t="shared" ref="BN16:BN29" si="4">(Q16-CB16)</f>
        <v>22</v>
      </c>
      <c r="BO16" s="60">
        <f>BM16+BN16</f>
        <v>2011</v>
      </c>
      <c r="BP16" s="60" t="str">
        <f>IF(U16="昭","1926",IF(U16="平","1989",IF(U16="令","2019")))</f>
        <v>1989</v>
      </c>
      <c r="BQ16" s="60">
        <f t="shared" ref="BQ16:BQ29" si="5">(V16-CC16)</f>
        <v>28</v>
      </c>
      <c r="BR16" s="60">
        <f>BP16+BQ16</f>
        <v>2017</v>
      </c>
      <c r="BS16" s="60" t="str">
        <f>IF(S16=4,"1",IF(S16=5,"2",IF(S16=6,"3",IF(S16=7,"4",IF(S16=8,"5",IF(S16=9,"6",IF(S16=10,"7",IF(S16=11,"8",IF(S16=12,"9",IF(S16=1,"10",IF(S16=2,"11",IF(S16=3,"12",IF(S16="","14")))))))))))))</f>
        <v>1</v>
      </c>
      <c r="BT16" s="60" t="str">
        <f t="shared" si="0"/>
        <v>12</v>
      </c>
      <c r="BU16" s="40">
        <f>BT16-BS16+1</f>
        <v>12</v>
      </c>
      <c r="BV16" s="283">
        <f>MOD(BU16,12)</f>
        <v>0</v>
      </c>
      <c r="BW16" s="283"/>
      <c r="BX16" s="40" t="str">
        <f t="shared" si="1"/>
        <v>1</v>
      </c>
      <c r="BY16" s="40" t="str">
        <f t="shared" si="2"/>
        <v>2</v>
      </c>
      <c r="BZ16" s="60">
        <f t="shared" ref="BZ16:BZ29" si="6">QUOTIENT(BU16,12)</f>
        <v>1</v>
      </c>
      <c r="CA16" s="40">
        <f>BY16-BX16</f>
        <v>1</v>
      </c>
      <c r="CB16" s="40" t="str">
        <f t="shared" ref="CB16:CB29" si="7">IF(CA16=2,"0",IF(CA16=1,"1",IF(CA16=0,"1")))</f>
        <v>1</v>
      </c>
      <c r="CC16" s="40" t="str">
        <f t="shared" ref="CC16:CC29" si="8">IF(CA16=2,"0",IF(CA16=1,"2",IF(CA16=0,"1")))</f>
        <v>2</v>
      </c>
    </row>
    <row r="17" spans="1:81" ht="24.95" customHeight="1">
      <c r="A17" s="106"/>
      <c r="B17" s="120"/>
      <c r="C17" s="121"/>
      <c r="D17" s="128" t="s">
        <v>631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30"/>
      <c r="P17" s="38" t="s">
        <v>61</v>
      </c>
      <c r="Q17" s="39">
        <v>30</v>
      </c>
      <c r="R17" s="21" t="s">
        <v>626</v>
      </c>
      <c r="S17" s="39">
        <v>4</v>
      </c>
      <c r="T17" s="20" t="s">
        <v>627</v>
      </c>
      <c r="U17" s="39" t="s">
        <v>533</v>
      </c>
      <c r="V17" s="39">
        <v>3</v>
      </c>
      <c r="W17" s="21" t="s">
        <v>626</v>
      </c>
      <c r="X17" s="39">
        <v>3</v>
      </c>
      <c r="Y17" s="131">
        <f t="shared" si="3"/>
        <v>3</v>
      </c>
      <c r="Z17" s="132"/>
      <c r="AA17" s="140">
        <f t="shared" ref="AA17:AA28" si="9">BV17</f>
        <v>0</v>
      </c>
      <c r="AB17" s="141"/>
      <c r="AC17" s="146"/>
      <c r="AD17" s="144"/>
      <c r="AE17" s="144"/>
      <c r="AF17" s="145"/>
      <c r="AG17" s="172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1"/>
      <c r="BM17" s="60" t="str">
        <f t="shared" ref="BM17:BM29" si="10">IF(P17="昭","1926",IF(P17="平","1989",IF(P17="令","2019")))</f>
        <v>1989</v>
      </c>
      <c r="BN17" s="60">
        <f t="shared" si="4"/>
        <v>29</v>
      </c>
      <c r="BO17" s="60">
        <f t="shared" ref="BO17:BO29" si="11">BM17+BN17</f>
        <v>2018</v>
      </c>
      <c r="BP17" s="60" t="str">
        <f t="shared" ref="BP17:BP25" si="12">IF(U17="昭","1926",IF(U17="平","1989",IF(U17="令","2019")))</f>
        <v>2019</v>
      </c>
      <c r="BQ17" s="60">
        <f t="shared" si="5"/>
        <v>1</v>
      </c>
      <c r="BR17" s="60">
        <f t="shared" ref="BR17:BR29" si="13">BP17+BQ17</f>
        <v>2020</v>
      </c>
      <c r="BS17" s="60" t="str">
        <f t="shared" ref="BS17:BS29" si="14">IF(S17=4,"1",IF(S17=5,"2",IF(S17=6,"3",IF(S17=7,"4",IF(S17=8,"5",IF(S17=9,"6",IF(S17=10,"7",IF(S17=11,"8",IF(S17=12,"9",IF(S17=1,"10",IF(S17=2,"11",IF(S17=3,"12",IF(S17="","14")))))))))))))</f>
        <v>1</v>
      </c>
      <c r="BT17" s="60" t="str">
        <f t="shared" si="0"/>
        <v>12</v>
      </c>
      <c r="BU17" s="40">
        <f t="shared" ref="BU17:BU29" si="15">BT17-BS17+1</f>
        <v>12</v>
      </c>
      <c r="BV17" s="283">
        <f t="shared" ref="BV17:BV29" si="16">MOD(BU17,12)</f>
        <v>0</v>
      </c>
      <c r="BW17" s="283"/>
      <c r="BX17" s="40" t="str">
        <f t="shared" si="1"/>
        <v>1</v>
      </c>
      <c r="BY17" s="40" t="str">
        <f t="shared" si="2"/>
        <v>2</v>
      </c>
      <c r="BZ17" s="60">
        <f t="shared" si="6"/>
        <v>1</v>
      </c>
      <c r="CA17" s="40">
        <f t="shared" ref="CA17:CA29" si="17">BY17-BX17</f>
        <v>1</v>
      </c>
      <c r="CB17" s="40" t="str">
        <f t="shared" si="7"/>
        <v>1</v>
      </c>
      <c r="CC17" s="40" t="str">
        <f t="shared" si="8"/>
        <v>2</v>
      </c>
    </row>
    <row r="18" spans="1:81" ht="24.95" customHeight="1">
      <c r="A18" s="106"/>
      <c r="B18" s="120"/>
      <c r="C18" s="121"/>
      <c r="D18" s="128" t="s">
        <v>616</v>
      </c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30"/>
      <c r="P18" s="38" t="s">
        <v>533</v>
      </c>
      <c r="Q18" s="39">
        <v>3</v>
      </c>
      <c r="R18" s="21" t="s">
        <v>626</v>
      </c>
      <c r="S18" s="39">
        <v>4</v>
      </c>
      <c r="T18" s="20" t="s">
        <v>627</v>
      </c>
      <c r="U18" s="39" t="s">
        <v>533</v>
      </c>
      <c r="V18" s="39">
        <v>6</v>
      </c>
      <c r="W18" s="21" t="s">
        <v>626</v>
      </c>
      <c r="X18" s="39">
        <v>3</v>
      </c>
      <c r="Y18" s="131">
        <f t="shared" si="3"/>
        <v>3</v>
      </c>
      <c r="Z18" s="132"/>
      <c r="AA18" s="140">
        <f t="shared" si="9"/>
        <v>0</v>
      </c>
      <c r="AB18" s="141"/>
      <c r="AC18" s="147"/>
      <c r="AD18" s="148"/>
      <c r="AE18" s="148"/>
      <c r="AF18" s="149"/>
      <c r="AG18" s="173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175"/>
      <c r="BM18" s="60" t="str">
        <f t="shared" si="10"/>
        <v>2019</v>
      </c>
      <c r="BN18" s="60">
        <f t="shared" si="4"/>
        <v>2</v>
      </c>
      <c r="BO18" s="60">
        <f t="shared" si="11"/>
        <v>2021</v>
      </c>
      <c r="BP18" s="60" t="str">
        <f t="shared" si="12"/>
        <v>2019</v>
      </c>
      <c r="BQ18" s="60">
        <f t="shared" si="5"/>
        <v>4</v>
      </c>
      <c r="BR18" s="60">
        <f t="shared" si="13"/>
        <v>2023</v>
      </c>
      <c r="BS18" s="60" t="str">
        <f t="shared" si="14"/>
        <v>1</v>
      </c>
      <c r="BT18" s="60" t="str">
        <f t="shared" si="0"/>
        <v>12</v>
      </c>
      <c r="BU18" s="40">
        <f t="shared" si="15"/>
        <v>12</v>
      </c>
      <c r="BV18" s="283">
        <f t="shared" si="16"/>
        <v>0</v>
      </c>
      <c r="BW18" s="283"/>
      <c r="BX18" s="40" t="str">
        <f t="shared" si="1"/>
        <v>1</v>
      </c>
      <c r="BY18" s="40" t="str">
        <f t="shared" si="2"/>
        <v>2</v>
      </c>
      <c r="BZ18" s="60">
        <f t="shared" si="6"/>
        <v>1</v>
      </c>
      <c r="CA18" s="40">
        <f t="shared" si="17"/>
        <v>1</v>
      </c>
      <c r="CB18" s="40" t="str">
        <f t="shared" si="7"/>
        <v>1</v>
      </c>
      <c r="CC18" s="40" t="str">
        <f t="shared" si="8"/>
        <v>2</v>
      </c>
    </row>
    <row r="19" spans="1:81" ht="24.95" customHeight="1">
      <c r="A19" s="106"/>
      <c r="B19" s="120"/>
      <c r="C19" s="121"/>
      <c r="D19" s="128" t="s">
        <v>636</v>
      </c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30"/>
      <c r="P19" s="38" t="s">
        <v>533</v>
      </c>
      <c r="Q19" s="39">
        <v>6</v>
      </c>
      <c r="R19" s="21" t="s">
        <v>626</v>
      </c>
      <c r="S19" s="39">
        <v>4</v>
      </c>
      <c r="T19" s="20" t="s">
        <v>627</v>
      </c>
      <c r="U19" s="39" t="s">
        <v>533</v>
      </c>
      <c r="V19" s="39">
        <v>9</v>
      </c>
      <c r="W19" s="21" t="s">
        <v>626</v>
      </c>
      <c r="X19" s="39">
        <v>3</v>
      </c>
      <c r="Y19" s="131">
        <f>BR19-BO19+BZ19</f>
        <v>3</v>
      </c>
      <c r="Z19" s="132"/>
      <c r="AA19" s="140">
        <f t="shared" si="9"/>
        <v>0</v>
      </c>
      <c r="AB19" s="141"/>
      <c r="AC19" s="3"/>
      <c r="AD19" s="4"/>
      <c r="AE19" s="4"/>
      <c r="AF19" s="5"/>
      <c r="AG19" s="65" t="s">
        <v>541</v>
      </c>
      <c r="AH19" s="66"/>
      <c r="AI19" s="67"/>
      <c r="AJ19" s="65" t="s">
        <v>20</v>
      </c>
      <c r="AK19" s="66"/>
      <c r="AL19" s="66"/>
      <c r="AM19" s="66"/>
      <c r="AN19" s="66"/>
      <c r="AO19" s="66"/>
      <c r="AP19" s="66"/>
      <c r="AQ19" s="66"/>
      <c r="AR19" s="66"/>
      <c r="AS19" s="67"/>
      <c r="BM19" s="60" t="str">
        <f t="shared" si="10"/>
        <v>2019</v>
      </c>
      <c r="BN19" s="60">
        <f t="shared" si="4"/>
        <v>5</v>
      </c>
      <c r="BO19" s="60">
        <f t="shared" si="11"/>
        <v>2024</v>
      </c>
      <c r="BP19" s="60" t="str">
        <f t="shared" si="12"/>
        <v>2019</v>
      </c>
      <c r="BQ19" s="60">
        <f t="shared" si="5"/>
        <v>7</v>
      </c>
      <c r="BR19" s="60">
        <f t="shared" si="13"/>
        <v>2026</v>
      </c>
      <c r="BS19" s="60" t="str">
        <f t="shared" si="14"/>
        <v>1</v>
      </c>
      <c r="BT19" s="60" t="str">
        <f t="shared" si="0"/>
        <v>12</v>
      </c>
      <c r="BU19" s="40">
        <f t="shared" si="15"/>
        <v>12</v>
      </c>
      <c r="BV19" s="283">
        <f t="shared" si="16"/>
        <v>0</v>
      </c>
      <c r="BW19" s="283"/>
      <c r="BX19" s="40" t="str">
        <f t="shared" si="1"/>
        <v>1</v>
      </c>
      <c r="BY19" s="40" t="str">
        <f t="shared" si="2"/>
        <v>2</v>
      </c>
      <c r="BZ19" s="60">
        <f t="shared" si="6"/>
        <v>1</v>
      </c>
      <c r="CA19" s="40">
        <f t="shared" si="17"/>
        <v>1</v>
      </c>
      <c r="CB19" s="40" t="str">
        <f t="shared" si="7"/>
        <v>1</v>
      </c>
      <c r="CC19" s="40" t="str">
        <f t="shared" si="8"/>
        <v>2</v>
      </c>
    </row>
    <row r="20" spans="1:81" ht="24.95" customHeight="1">
      <c r="A20" s="106"/>
      <c r="B20" s="120"/>
      <c r="C20" s="121"/>
      <c r="D20" s="128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30"/>
      <c r="P20" s="38"/>
      <c r="Q20" s="39"/>
      <c r="R20" s="21" t="s">
        <v>626</v>
      </c>
      <c r="S20" s="39"/>
      <c r="T20" s="20" t="s">
        <v>627</v>
      </c>
      <c r="U20" s="39"/>
      <c r="V20" s="39"/>
      <c r="W20" s="21" t="s">
        <v>626</v>
      </c>
      <c r="X20" s="39"/>
      <c r="Y20" s="131">
        <f t="shared" si="3"/>
        <v>0</v>
      </c>
      <c r="Z20" s="132"/>
      <c r="AA20" s="140">
        <f t="shared" si="9"/>
        <v>0</v>
      </c>
      <c r="AB20" s="141"/>
      <c r="AC20" s="6"/>
      <c r="AD20" s="1"/>
      <c r="AE20" s="1"/>
      <c r="AF20" s="7"/>
      <c r="AG20" s="65" t="s">
        <v>18</v>
      </c>
      <c r="AH20" s="66"/>
      <c r="AI20" s="67"/>
      <c r="AJ20" s="178" t="s">
        <v>542</v>
      </c>
      <c r="AK20" s="178"/>
      <c r="AL20" s="178"/>
      <c r="AM20" s="178"/>
      <c r="AN20" s="178"/>
      <c r="AO20" s="178"/>
      <c r="AP20" s="178"/>
      <c r="AQ20" s="178"/>
      <c r="AR20" s="178"/>
      <c r="AS20" s="178"/>
      <c r="BM20" s="60" t="b">
        <f t="shared" si="10"/>
        <v>0</v>
      </c>
      <c r="BN20" s="60">
        <f t="shared" si="4"/>
        <v>-1</v>
      </c>
      <c r="BO20" s="60">
        <f t="shared" si="11"/>
        <v>-1</v>
      </c>
      <c r="BP20" s="60" t="b">
        <f t="shared" si="12"/>
        <v>0</v>
      </c>
      <c r="BQ20" s="60">
        <f t="shared" si="5"/>
        <v>-1</v>
      </c>
      <c r="BR20" s="60">
        <f t="shared" si="13"/>
        <v>-1</v>
      </c>
      <c r="BS20" s="60" t="str">
        <f t="shared" si="14"/>
        <v>14</v>
      </c>
      <c r="BT20" s="60" t="str">
        <f t="shared" si="0"/>
        <v>13</v>
      </c>
      <c r="BU20" s="40">
        <f t="shared" si="15"/>
        <v>0</v>
      </c>
      <c r="BV20" s="283">
        <f t="shared" si="16"/>
        <v>0</v>
      </c>
      <c r="BW20" s="283"/>
      <c r="BX20" s="40" t="str">
        <f t="shared" si="1"/>
        <v>1</v>
      </c>
      <c r="BY20" s="40" t="str">
        <f t="shared" si="2"/>
        <v>1</v>
      </c>
      <c r="BZ20" s="60">
        <f t="shared" si="6"/>
        <v>0</v>
      </c>
      <c r="CA20" s="40">
        <f t="shared" si="17"/>
        <v>0</v>
      </c>
      <c r="CB20" s="40" t="str">
        <f t="shared" si="7"/>
        <v>1</v>
      </c>
      <c r="CC20" s="40" t="str">
        <f t="shared" si="8"/>
        <v>1</v>
      </c>
    </row>
    <row r="21" spans="1:81" ht="24.95" customHeight="1">
      <c r="A21" s="106"/>
      <c r="B21" s="120"/>
      <c r="C21" s="121"/>
      <c r="D21" s="128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30"/>
      <c r="P21" s="38"/>
      <c r="Q21" s="39"/>
      <c r="R21" s="21" t="s">
        <v>60</v>
      </c>
      <c r="S21" s="39"/>
      <c r="T21" s="20" t="s">
        <v>59</v>
      </c>
      <c r="U21" s="39"/>
      <c r="V21" s="39"/>
      <c r="W21" s="21" t="s">
        <v>60</v>
      </c>
      <c r="X21" s="39"/>
      <c r="Y21" s="131">
        <f t="shared" si="3"/>
        <v>0</v>
      </c>
      <c r="Z21" s="132"/>
      <c r="AA21" s="140">
        <f t="shared" si="9"/>
        <v>0</v>
      </c>
      <c r="AB21" s="141"/>
      <c r="AC21" s="99" t="s">
        <v>21</v>
      </c>
      <c r="AD21" s="151"/>
      <c r="AE21" s="151"/>
      <c r="AF21" s="152"/>
      <c r="AG21" s="65" t="s">
        <v>19</v>
      </c>
      <c r="AH21" s="66"/>
      <c r="AI21" s="67"/>
      <c r="AJ21" s="178" t="s">
        <v>548</v>
      </c>
      <c r="AK21" s="178"/>
      <c r="AL21" s="178"/>
      <c r="AM21" s="178"/>
      <c r="AN21" s="178"/>
      <c r="AO21" s="178"/>
      <c r="AP21" s="178"/>
      <c r="AQ21" s="178"/>
      <c r="AR21" s="178"/>
      <c r="AS21" s="178"/>
      <c r="BM21" s="60" t="b">
        <f t="shared" si="10"/>
        <v>0</v>
      </c>
      <c r="BN21" s="60">
        <f t="shared" si="4"/>
        <v>-1</v>
      </c>
      <c r="BO21" s="60">
        <f t="shared" si="11"/>
        <v>-1</v>
      </c>
      <c r="BP21" s="60" t="b">
        <f t="shared" si="12"/>
        <v>0</v>
      </c>
      <c r="BQ21" s="60">
        <f t="shared" si="5"/>
        <v>-1</v>
      </c>
      <c r="BR21" s="60">
        <f t="shared" si="13"/>
        <v>-1</v>
      </c>
      <c r="BS21" s="60" t="str">
        <f t="shared" si="14"/>
        <v>14</v>
      </c>
      <c r="BT21" s="60" t="str">
        <f t="shared" si="0"/>
        <v>13</v>
      </c>
      <c r="BU21" s="40">
        <f t="shared" si="15"/>
        <v>0</v>
      </c>
      <c r="BV21" s="283">
        <f t="shared" si="16"/>
        <v>0</v>
      </c>
      <c r="BW21" s="283"/>
      <c r="BX21" s="40" t="str">
        <f t="shared" si="1"/>
        <v>1</v>
      </c>
      <c r="BY21" s="40" t="str">
        <f t="shared" si="2"/>
        <v>1</v>
      </c>
      <c r="BZ21" s="60">
        <f t="shared" si="6"/>
        <v>0</v>
      </c>
      <c r="CA21" s="40">
        <f t="shared" si="17"/>
        <v>0</v>
      </c>
      <c r="CB21" s="40" t="str">
        <f t="shared" si="7"/>
        <v>1</v>
      </c>
      <c r="CC21" s="40" t="str">
        <f t="shared" si="8"/>
        <v>1</v>
      </c>
    </row>
    <row r="22" spans="1:81" ht="24.95" customHeight="1">
      <c r="A22" s="106"/>
      <c r="B22" s="120"/>
      <c r="C22" s="121"/>
      <c r="D22" s="128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30"/>
      <c r="P22" s="38"/>
      <c r="Q22" s="39"/>
      <c r="R22" s="21" t="s">
        <v>60</v>
      </c>
      <c r="S22" s="39"/>
      <c r="T22" s="20" t="s">
        <v>59</v>
      </c>
      <c r="U22" s="39"/>
      <c r="V22" s="39"/>
      <c r="W22" s="21" t="s">
        <v>60</v>
      </c>
      <c r="X22" s="39"/>
      <c r="Y22" s="131">
        <f t="shared" si="3"/>
        <v>0</v>
      </c>
      <c r="Z22" s="132"/>
      <c r="AA22" s="140">
        <f t="shared" si="9"/>
        <v>0</v>
      </c>
      <c r="AB22" s="141"/>
      <c r="AC22" s="6"/>
      <c r="AD22" s="1"/>
      <c r="AE22" s="1"/>
      <c r="AF22" s="7"/>
      <c r="AG22" s="65" t="s">
        <v>558</v>
      </c>
      <c r="AH22" s="66"/>
      <c r="AI22" s="67"/>
      <c r="AJ22" s="178" t="s">
        <v>537</v>
      </c>
      <c r="AK22" s="178"/>
      <c r="AL22" s="178"/>
      <c r="AM22" s="178"/>
      <c r="AN22" s="178"/>
      <c r="AO22" s="178"/>
      <c r="AP22" s="178"/>
      <c r="AQ22" s="178"/>
      <c r="AR22" s="178"/>
      <c r="AS22" s="178"/>
      <c r="BM22" s="60" t="b">
        <f t="shared" si="10"/>
        <v>0</v>
      </c>
      <c r="BN22" s="60">
        <f t="shared" si="4"/>
        <v>-1</v>
      </c>
      <c r="BO22" s="60">
        <f t="shared" si="11"/>
        <v>-1</v>
      </c>
      <c r="BP22" s="60" t="b">
        <f t="shared" si="12"/>
        <v>0</v>
      </c>
      <c r="BQ22" s="60">
        <f t="shared" si="5"/>
        <v>-1</v>
      </c>
      <c r="BR22" s="60">
        <f t="shared" si="13"/>
        <v>-1</v>
      </c>
      <c r="BS22" s="60" t="str">
        <f t="shared" si="14"/>
        <v>14</v>
      </c>
      <c r="BT22" s="60" t="str">
        <f t="shared" si="0"/>
        <v>13</v>
      </c>
      <c r="BU22" s="40">
        <f t="shared" si="15"/>
        <v>0</v>
      </c>
      <c r="BV22" s="283">
        <f t="shared" si="16"/>
        <v>0</v>
      </c>
      <c r="BW22" s="283"/>
      <c r="BX22" s="40" t="str">
        <f t="shared" si="1"/>
        <v>1</v>
      </c>
      <c r="BY22" s="40" t="str">
        <f t="shared" si="2"/>
        <v>1</v>
      </c>
      <c r="BZ22" s="60">
        <f t="shared" si="6"/>
        <v>0</v>
      </c>
      <c r="CA22" s="40">
        <f t="shared" si="17"/>
        <v>0</v>
      </c>
      <c r="CB22" s="40" t="str">
        <f t="shared" si="7"/>
        <v>1</v>
      </c>
      <c r="CC22" s="40" t="str">
        <f t="shared" si="8"/>
        <v>1</v>
      </c>
    </row>
    <row r="23" spans="1:81" ht="24.95" customHeight="1">
      <c r="A23" s="106"/>
      <c r="B23" s="120"/>
      <c r="C23" s="121"/>
      <c r="D23" s="133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5"/>
      <c r="P23" s="31"/>
      <c r="Q23" s="32"/>
      <c r="R23" s="21" t="s">
        <v>60</v>
      </c>
      <c r="S23" s="32"/>
      <c r="T23" s="20" t="s">
        <v>59</v>
      </c>
      <c r="U23" s="32"/>
      <c r="V23" s="32"/>
      <c r="W23" s="21" t="s">
        <v>60</v>
      </c>
      <c r="X23" s="32"/>
      <c r="Y23" s="131">
        <f t="shared" si="3"/>
        <v>0</v>
      </c>
      <c r="Z23" s="132"/>
      <c r="AA23" s="140">
        <f t="shared" si="9"/>
        <v>0</v>
      </c>
      <c r="AB23" s="141"/>
      <c r="AC23" s="6"/>
      <c r="AD23" s="1"/>
      <c r="AE23" s="1"/>
      <c r="AF23" s="7"/>
      <c r="AG23" s="65" t="s">
        <v>529</v>
      </c>
      <c r="AH23" s="66"/>
      <c r="AI23" s="67"/>
      <c r="AJ23" s="178" t="s">
        <v>537</v>
      </c>
      <c r="AK23" s="178"/>
      <c r="AL23" s="178"/>
      <c r="AM23" s="178"/>
      <c r="AN23" s="178"/>
      <c r="AO23" s="178"/>
      <c r="AP23" s="178"/>
      <c r="AQ23" s="178"/>
      <c r="AR23" s="178"/>
      <c r="AS23" s="178"/>
      <c r="BM23" s="60" t="b">
        <f t="shared" si="10"/>
        <v>0</v>
      </c>
      <c r="BN23" s="60">
        <f t="shared" si="4"/>
        <v>-1</v>
      </c>
      <c r="BO23" s="60">
        <f t="shared" si="11"/>
        <v>-1</v>
      </c>
      <c r="BP23" s="60" t="b">
        <f t="shared" si="12"/>
        <v>0</v>
      </c>
      <c r="BQ23" s="60">
        <f t="shared" si="5"/>
        <v>-1</v>
      </c>
      <c r="BR23" s="60">
        <f t="shared" si="13"/>
        <v>-1</v>
      </c>
      <c r="BS23" s="60" t="str">
        <f t="shared" si="14"/>
        <v>14</v>
      </c>
      <c r="BT23" s="60" t="str">
        <f t="shared" si="0"/>
        <v>13</v>
      </c>
      <c r="BU23" s="40">
        <f t="shared" si="15"/>
        <v>0</v>
      </c>
      <c r="BV23" s="283">
        <f t="shared" si="16"/>
        <v>0</v>
      </c>
      <c r="BW23" s="283"/>
      <c r="BX23" s="40" t="str">
        <f t="shared" si="1"/>
        <v>1</v>
      </c>
      <c r="BY23" s="40" t="str">
        <f t="shared" si="2"/>
        <v>1</v>
      </c>
      <c r="BZ23" s="60">
        <f t="shared" si="6"/>
        <v>0</v>
      </c>
      <c r="CA23" s="40">
        <f t="shared" si="17"/>
        <v>0</v>
      </c>
      <c r="CB23" s="40" t="str">
        <f t="shared" si="7"/>
        <v>1</v>
      </c>
      <c r="CC23" s="40" t="str">
        <f t="shared" si="8"/>
        <v>1</v>
      </c>
    </row>
    <row r="24" spans="1:81" ht="24.95" customHeight="1">
      <c r="A24" s="106"/>
      <c r="B24" s="120"/>
      <c r="C24" s="121"/>
      <c r="D24" s="133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5"/>
      <c r="P24" s="31"/>
      <c r="Q24" s="32"/>
      <c r="R24" s="21" t="s">
        <v>60</v>
      </c>
      <c r="S24" s="32"/>
      <c r="T24" s="20" t="s">
        <v>59</v>
      </c>
      <c r="U24" s="32"/>
      <c r="V24" s="32"/>
      <c r="W24" s="21" t="s">
        <v>60</v>
      </c>
      <c r="X24" s="32"/>
      <c r="Y24" s="131">
        <f t="shared" si="3"/>
        <v>0</v>
      </c>
      <c r="Z24" s="132"/>
      <c r="AA24" s="140">
        <f t="shared" si="9"/>
        <v>0</v>
      </c>
      <c r="AB24" s="141"/>
      <c r="AC24" s="8"/>
      <c r="AD24" s="9"/>
      <c r="AE24" s="9"/>
      <c r="AF24" s="10"/>
      <c r="AG24" s="65" t="s">
        <v>530</v>
      </c>
      <c r="AH24" s="66"/>
      <c r="AI24" s="67"/>
      <c r="AJ24" s="178" t="s">
        <v>537</v>
      </c>
      <c r="AK24" s="178"/>
      <c r="AL24" s="178"/>
      <c r="AM24" s="178"/>
      <c r="AN24" s="178"/>
      <c r="AO24" s="178"/>
      <c r="AP24" s="178"/>
      <c r="AQ24" s="178"/>
      <c r="AR24" s="178"/>
      <c r="AS24" s="178"/>
      <c r="BM24" s="60" t="b">
        <f t="shared" si="10"/>
        <v>0</v>
      </c>
      <c r="BN24" s="60">
        <f t="shared" si="4"/>
        <v>-1</v>
      </c>
      <c r="BO24" s="60">
        <f t="shared" si="11"/>
        <v>-1</v>
      </c>
      <c r="BP24" s="60" t="b">
        <f t="shared" si="12"/>
        <v>0</v>
      </c>
      <c r="BQ24" s="60">
        <f t="shared" si="5"/>
        <v>-1</v>
      </c>
      <c r="BR24" s="60">
        <f t="shared" si="13"/>
        <v>-1</v>
      </c>
      <c r="BS24" s="60" t="str">
        <f t="shared" si="14"/>
        <v>14</v>
      </c>
      <c r="BT24" s="60" t="str">
        <f t="shared" si="0"/>
        <v>13</v>
      </c>
      <c r="BU24" s="40">
        <f t="shared" si="15"/>
        <v>0</v>
      </c>
      <c r="BV24" s="283">
        <f t="shared" si="16"/>
        <v>0</v>
      </c>
      <c r="BW24" s="283"/>
      <c r="BX24" s="40" t="str">
        <f t="shared" si="1"/>
        <v>1</v>
      </c>
      <c r="BY24" s="40" t="str">
        <f t="shared" si="2"/>
        <v>1</v>
      </c>
      <c r="BZ24" s="60">
        <f t="shared" si="6"/>
        <v>0</v>
      </c>
      <c r="CA24" s="40">
        <f t="shared" si="17"/>
        <v>0</v>
      </c>
      <c r="CB24" s="40" t="str">
        <f t="shared" si="7"/>
        <v>1</v>
      </c>
      <c r="CC24" s="40" t="str">
        <f t="shared" si="8"/>
        <v>1</v>
      </c>
    </row>
    <row r="25" spans="1:81" ht="24.95" customHeight="1">
      <c r="A25" s="106"/>
      <c r="B25" s="120"/>
      <c r="C25" s="121"/>
      <c r="D25" s="133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5"/>
      <c r="P25" s="31"/>
      <c r="Q25" s="32"/>
      <c r="R25" s="21" t="s">
        <v>60</v>
      </c>
      <c r="S25" s="32"/>
      <c r="T25" s="20" t="s">
        <v>59</v>
      </c>
      <c r="U25" s="32"/>
      <c r="V25" s="32"/>
      <c r="W25" s="21" t="s">
        <v>60</v>
      </c>
      <c r="X25" s="32"/>
      <c r="Y25" s="131">
        <f t="shared" si="3"/>
        <v>0</v>
      </c>
      <c r="Z25" s="132"/>
      <c r="AA25" s="140">
        <f t="shared" si="9"/>
        <v>0</v>
      </c>
      <c r="AB25" s="141"/>
      <c r="AC25" s="179" t="s">
        <v>50</v>
      </c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1"/>
      <c r="AO25" s="182" t="s">
        <v>445</v>
      </c>
      <c r="AP25" s="183"/>
      <c r="AQ25" s="183"/>
      <c r="AR25" s="183"/>
      <c r="AS25" s="184"/>
      <c r="BM25" s="60" t="b">
        <f t="shared" si="10"/>
        <v>0</v>
      </c>
      <c r="BN25" s="60">
        <f t="shared" si="4"/>
        <v>-1</v>
      </c>
      <c r="BO25" s="60">
        <f t="shared" si="11"/>
        <v>-1</v>
      </c>
      <c r="BP25" s="60" t="b">
        <f t="shared" si="12"/>
        <v>0</v>
      </c>
      <c r="BQ25" s="60">
        <f t="shared" si="5"/>
        <v>-1</v>
      </c>
      <c r="BR25" s="60">
        <f t="shared" si="13"/>
        <v>-1</v>
      </c>
      <c r="BS25" s="60" t="str">
        <f t="shared" si="14"/>
        <v>14</v>
      </c>
      <c r="BT25" s="60" t="str">
        <f t="shared" si="0"/>
        <v>13</v>
      </c>
      <c r="BU25" s="40">
        <f t="shared" si="15"/>
        <v>0</v>
      </c>
      <c r="BV25" s="283">
        <f t="shared" si="16"/>
        <v>0</v>
      </c>
      <c r="BW25" s="283"/>
      <c r="BX25" s="40" t="str">
        <f t="shared" si="1"/>
        <v>1</v>
      </c>
      <c r="BY25" s="40" t="str">
        <f t="shared" si="2"/>
        <v>1</v>
      </c>
      <c r="BZ25" s="60">
        <f t="shared" si="6"/>
        <v>0</v>
      </c>
      <c r="CA25" s="40">
        <f t="shared" si="17"/>
        <v>0</v>
      </c>
      <c r="CB25" s="40" t="str">
        <f t="shared" si="7"/>
        <v>1</v>
      </c>
      <c r="CC25" s="40" t="str">
        <f t="shared" si="8"/>
        <v>1</v>
      </c>
    </row>
    <row r="26" spans="1:81" ht="24.95" customHeight="1">
      <c r="A26" s="106"/>
      <c r="B26" s="120"/>
      <c r="C26" s="121"/>
      <c r="D26" s="133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5"/>
      <c r="P26" s="31"/>
      <c r="Q26" s="32"/>
      <c r="R26" s="21" t="s">
        <v>60</v>
      </c>
      <c r="S26" s="32"/>
      <c r="T26" s="20" t="s">
        <v>59</v>
      </c>
      <c r="U26" s="32"/>
      <c r="V26" s="32"/>
      <c r="W26" s="21" t="s">
        <v>60</v>
      </c>
      <c r="X26" s="32"/>
      <c r="Y26" s="131">
        <f t="shared" si="3"/>
        <v>0</v>
      </c>
      <c r="Z26" s="132"/>
      <c r="AA26" s="140">
        <f t="shared" si="9"/>
        <v>0</v>
      </c>
      <c r="AB26" s="141"/>
      <c r="AC26" s="84" t="s">
        <v>22</v>
      </c>
      <c r="AD26" s="85"/>
      <c r="AE26" s="85"/>
      <c r="AF26" s="86"/>
      <c r="AG26" s="185" t="s">
        <v>597</v>
      </c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7"/>
      <c r="BM26" s="60" t="b">
        <f t="shared" si="10"/>
        <v>0</v>
      </c>
      <c r="BN26" s="60">
        <f t="shared" si="4"/>
        <v>-1</v>
      </c>
      <c r="BO26" s="60">
        <f t="shared" si="11"/>
        <v>-1</v>
      </c>
      <c r="BP26" s="60" t="b">
        <f>IF(U26="昭","1926",IF(U26="平","1989",IF(U26="令","2019")))</f>
        <v>0</v>
      </c>
      <c r="BQ26" s="60">
        <f t="shared" si="5"/>
        <v>-1</v>
      </c>
      <c r="BR26" s="60">
        <f t="shared" si="13"/>
        <v>-1</v>
      </c>
      <c r="BS26" s="60" t="str">
        <f t="shared" si="14"/>
        <v>14</v>
      </c>
      <c r="BT26" s="60" t="str">
        <f t="shared" si="0"/>
        <v>13</v>
      </c>
      <c r="BU26" s="40">
        <f t="shared" si="15"/>
        <v>0</v>
      </c>
      <c r="BV26" s="283">
        <f t="shared" si="16"/>
        <v>0</v>
      </c>
      <c r="BW26" s="283"/>
      <c r="BX26" s="40" t="str">
        <f t="shared" si="1"/>
        <v>1</v>
      </c>
      <c r="BY26" s="40" t="str">
        <f t="shared" si="2"/>
        <v>1</v>
      </c>
      <c r="BZ26" s="60">
        <f t="shared" si="6"/>
        <v>0</v>
      </c>
      <c r="CA26" s="40">
        <f t="shared" si="17"/>
        <v>0</v>
      </c>
      <c r="CB26" s="40" t="str">
        <f t="shared" si="7"/>
        <v>1</v>
      </c>
      <c r="CC26" s="40" t="str">
        <f t="shared" si="8"/>
        <v>1</v>
      </c>
    </row>
    <row r="27" spans="1:81" ht="24.95" customHeight="1">
      <c r="A27" s="106"/>
      <c r="B27" s="120"/>
      <c r="C27" s="121"/>
      <c r="D27" s="133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5"/>
      <c r="P27" s="31"/>
      <c r="Q27" s="32"/>
      <c r="R27" s="21" t="s">
        <v>60</v>
      </c>
      <c r="S27" s="32"/>
      <c r="T27" s="20" t="s">
        <v>59</v>
      </c>
      <c r="U27" s="32"/>
      <c r="V27" s="32"/>
      <c r="W27" s="21" t="s">
        <v>60</v>
      </c>
      <c r="X27" s="32"/>
      <c r="Y27" s="131">
        <f t="shared" si="3"/>
        <v>0</v>
      </c>
      <c r="Z27" s="132"/>
      <c r="AA27" s="140">
        <f t="shared" si="9"/>
        <v>0</v>
      </c>
      <c r="AB27" s="141"/>
      <c r="AC27" s="99"/>
      <c r="AD27" s="151"/>
      <c r="AE27" s="151"/>
      <c r="AF27" s="152"/>
      <c r="AG27" s="188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90"/>
      <c r="BM27" s="60" t="b">
        <f t="shared" si="10"/>
        <v>0</v>
      </c>
      <c r="BN27" s="60">
        <f t="shared" si="4"/>
        <v>-1</v>
      </c>
      <c r="BO27" s="60">
        <f t="shared" si="11"/>
        <v>-1</v>
      </c>
      <c r="BP27" s="60" t="b">
        <f>IF(U27="昭","1926",IF(U27="平","1989",IF(U27="令","2019")))</f>
        <v>0</v>
      </c>
      <c r="BQ27" s="60">
        <f t="shared" si="5"/>
        <v>-1</v>
      </c>
      <c r="BR27" s="60">
        <f t="shared" si="13"/>
        <v>-1</v>
      </c>
      <c r="BS27" s="60" t="str">
        <f t="shared" si="14"/>
        <v>14</v>
      </c>
      <c r="BT27" s="60" t="str">
        <f t="shared" si="0"/>
        <v>13</v>
      </c>
      <c r="BU27" s="40">
        <f t="shared" si="15"/>
        <v>0</v>
      </c>
      <c r="BV27" s="283">
        <f t="shared" si="16"/>
        <v>0</v>
      </c>
      <c r="BW27" s="283"/>
      <c r="BX27" s="40" t="str">
        <f t="shared" si="1"/>
        <v>1</v>
      </c>
      <c r="BY27" s="40" t="str">
        <f t="shared" si="2"/>
        <v>1</v>
      </c>
      <c r="BZ27" s="60">
        <f t="shared" si="6"/>
        <v>0</v>
      </c>
      <c r="CA27" s="40">
        <f t="shared" si="17"/>
        <v>0</v>
      </c>
      <c r="CB27" s="40" t="str">
        <f t="shared" si="7"/>
        <v>1</v>
      </c>
      <c r="CC27" s="40" t="str">
        <f t="shared" si="8"/>
        <v>1</v>
      </c>
    </row>
    <row r="28" spans="1:81" ht="24.95" customHeight="1">
      <c r="A28" s="106"/>
      <c r="B28" s="120"/>
      <c r="C28" s="121"/>
      <c r="D28" s="133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5"/>
      <c r="P28" s="31"/>
      <c r="Q28" s="32"/>
      <c r="R28" s="21" t="s">
        <v>60</v>
      </c>
      <c r="S28" s="32"/>
      <c r="T28" s="20" t="s">
        <v>59</v>
      </c>
      <c r="U28" s="32"/>
      <c r="V28" s="32"/>
      <c r="W28" s="21" t="s">
        <v>60</v>
      </c>
      <c r="X28" s="32"/>
      <c r="Y28" s="131">
        <f t="shared" si="3"/>
        <v>0</v>
      </c>
      <c r="Z28" s="132"/>
      <c r="AA28" s="140">
        <f t="shared" si="9"/>
        <v>0</v>
      </c>
      <c r="AB28" s="141"/>
      <c r="AC28" s="99"/>
      <c r="AD28" s="151"/>
      <c r="AE28" s="151"/>
      <c r="AF28" s="152"/>
      <c r="AG28" s="188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90"/>
      <c r="BM28" s="60" t="b">
        <f t="shared" si="10"/>
        <v>0</v>
      </c>
      <c r="BN28" s="60">
        <f t="shared" si="4"/>
        <v>-1</v>
      </c>
      <c r="BO28" s="60">
        <f t="shared" si="11"/>
        <v>-1</v>
      </c>
      <c r="BP28" s="60" t="b">
        <f>IF(U28="昭","1926",IF(U28="平","1989",IF(U28="令","2019")))</f>
        <v>0</v>
      </c>
      <c r="BQ28" s="60">
        <f t="shared" si="5"/>
        <v>-1</v>
      </c>
      <c r="BR28" s="60">
        <f t="shared" si="13"/>
        <v>-1</v>
      </c>
      <c r="BS28" s="60" t="str">
        <f t="shared" si="14"/>
        <v>14</v>
      </c>
      <c r="BT28" s="60" t="str">
        <f t="shared" si="0"/>
        <v>13</v>
      </c>
      <c r="BU28" s="40">
        <f t="shared" si="15"/>
        <v>0</v>
      </c>
      <c r="BV28" s="283">
        <f t="shared" si="16"/>
        <v>0</v>
      </c>
      <c r="BW28" s="283"/>
      <c r="BX28" s="40" t="str">
        <f t="shared" si="1"/>
        <v>1</v>
      </c>
      <c r="BY28" s="40" t="str">
        <f t="shared" si="2"/>
        <v>1</v>
      </c>
      <c r="BZ28" s="60">
        <f t="shared" si="6"/>
        <v>0</v>
      </c>
      <c r="CA28" s="40">
        <f t="shared" si="17"/>
        <v>0</v>
      </c>
      <c r="CB28" s="40" t="str">
        <f t="shared" si="7"/>
        <v>1</v>
      </c>
      <c r="CC28" s="40" t="str">
        <f t="shared" si="8"/>
        <v>1</v>
      </c>
    </row>
    <row r="29" spans="1:81" ht="24.95" customHeight="1">
      <c r="A29" s="106"/>
      <c r="B29" s="122"/>
      <c r="C29" s="123"/>
      <c r="D29" s="133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5"/>
      <c r="P29" s="31"/>
      <c r="Q29" s="32"/>
      <c r="R29" s="21" t="s">
        <v>60</v>
      </c>
      <c r="S29" s="32"/>
      <c r="T29" s="20" t="s">
        <v>59</v>
      </c>
      <c r="U29" s="32"/>
      <c r="V29" s="32"/>
      <c r="W29" s="21" t="s">
        <v>60</v>
      </c>
      <c r="X29" s="32"/>
      <c r="Y29" s="131">
        <f t="shared" si="3"/>
        <v>0</v>
      </c>
      <c r="Z29" s="132"/>
      <c r="AA29" s="140">
        <f>BV29</f>
        <v>0</v>
      </c>
      <c r="AB29" s="141"/>
      <c r="AC29" s="101"/>
      <c r="AD29" s="83"/>
      <c r="AE29" s="83"/>
      <c r="AF29" s="100"/>
      <c r="AG29" s="191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3"/>
      <c r="BM29" s="60" t="b">
        <f t="shared" si="10"/>
        <v>0</v>
      </c>
      <c r="BN29" s="60">
        <f t="shared" si="4"/>
        <v>-1</v>
      </c>
      <c r="BO29" s="60">
        <f t="shared" si="11"/>
        <v>-1</v>
      </c>
      <c r="BP29" s="60" t="b">
        <f>IF(U29="昭","1926",IF(U29="平","1989",IF(U29="令","2019")))</f>
        <v>0</v>
      </c>
      <c r="BQ29" s="60">
        <f t="shared" si="5"/>
        <v>-1</v>
      </c>
      <c r="BR29" s="60">
        <f t="shared" si="13"/>
        <v>-1</v>
      </c>
      <c r="BS29" s="60" t="str">
        <f t="shared" si="14"/>
        <v>14</v>
      </c>
      <c r="BT29" s="60" t="str">
        <f t="shared" si="0"/>
        <v>13</v>
      </c>
      <c r="BU29" s="40">
        <f t="shared" si="15"/>
        <v>0</v>
      </c>
      <c r="BV29" s="283">
        <f t="shared" si="16"/>
        <v>0</v>
      </c>
      <c r="BW29" s="283"/>
      <c r="BX29" s="40" t="str">
        <f t="shared" si="1"/>
        <v>1</v>
      </c>
      <c r="BY29" s="40" t="str">
        <f t="shared" si="2"/>
        <v>1</v>
      </c>
      <c r="BZ29" s="60">
        <f t="shared" si="6"/>
        <v>0</v>
      </c>
      <c r="CA29" s="40">
        <f t="shared" si="17"/>
        <v>0</v>
      </c>
      <c r="CB29" s="40" t="str">
        <f t="shared" si="7"/>
        <v>1</v>
      </c>
      <c r="CC29" s="40" t="str">
        <f t="shared" si="8"/>
        <v>1</v>
      </c>
    </row>
    <row r="30" spans="1:81" ht="20.100000000000001" customHeight="1">
      <c r="A30" s="106"/>
      <c r="B30" s="85" t="s">
        <v>25</v>
      </c>
      <c r="C30" s="85"/>
      <c r="D30" s="85"/>
      <c r="E30" s="85"/>
      <c r="F30" s="85"/>
      <c r="G30" s="85"/>
      <c r="H30" s="85"/>
      <c r="I30" s="85"/>
      <c r="J30" s="85"/>
      <c r="K30" s="86"/>
      <c r="L30" s="194">
        <v>5</v>
      </c>
      <c r="M30" s="195"/>
      <c r="N30" s="84" t="s">
        <v>51</v>
      </c>
      <c r="O30" s="142"/>
      <c r="P30" s="142"/>
      <c r="Q30" s="142"/>
      <c r="R30" s="142"/>
      <c r="S30" s="142"/>
      <c r="T30" s="142"/>
      <c r="U30" s="142"/>
      <c r="V30" s="142"/>
      <c r="W30" s="288">
        <f>BM30+BT30</f>
        <v>21</v>
      </c>
      <c r="X30" s="281"/>
      <c r="Y30" s="85" t="s">
        <v>53</v>
      </c>
      <c r="Z30" s="280">
        <f>BU30</f>
        <v>0</v>
      </c>
      <c r="AA30" s="281"/>
      <c r="AB30" s="86" t="s">
        <v>58</v>
      </c>
      <c r="AC30" s="212" t="s">
        <v>23</v>
      </c>
      <c r="AD30" s="213"/>
      <c r="AE30" s="213"/>
      <c r="AF30" s="214"/>
      <c r="AG30" s="215" t="s">
        <v>583</v>
      </c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7"/>
      <c r="BM30" s="60">
        <f>SUM(Y15:Z29)</f>
        <v>21</v>
      </c>
      <c r="BS30" s="60">
        <f>SUM(BV15:BW29)</f>
        <v>0</v>
      </c>
      <c r="BT30" s="60">
        <f>QUOTIENT(BS30,12)</f>
        <v>0</v>
      </c>
      <c r="BU30" s="40">
        <f>MOD(BS30,12)</f>
        <v>0</v>
      </c>
      <c r="BV30" s="283"/>
      <c r="BW30" s="283"/>
    </row>
    <row r="31" spans="1:81" ht="20.100000000000001" customHeight="1">
      <c r="A31" s="107"/>
      <c r="B31" s="151"/>
      <c r="C31" s="83"/>
      <c r="D31" s="83"/>
      <c r="E31" s="83"/>
      <c r="F31" s="83"/>
      <c r="G31" s="83"/>
      <c r="H31" s="83"/>
      <c r="I31" s="83"/>
      <c r="J31" s="83"/>
      <c r="K31" s="100"/>
      <c r="L31" s="196"/>
      <c r="M31" s="197"/>
      <c r="N31" s="147"/>
      <c r="O31" s="148"/>
      <c r="P31" s="148"/>
      <c r="Q31" s="148"/>
      <c r="R31" s="148"/>
      <c r="S31" s="148"/>
      <c r="T31" s="148"/>
      <c r="U31" s="148"/>
      <c r="V31" s="148"/>
      <c r="W31" s="289"/>
      <c r="X31" s="282"/>
      <c r="Y31" s="148"/>
      <c r="Z31" s="282"/>
      <c r="AA31" s="282"/>
      <c r="AB31" s="149"/>
      <c r="AC31" s="101" t="s">
        <v>24</v>
      </c>
      <c r="AD31" s="83"/>
      <c r="AE31" s="83"/>
      <c r="AF31" s="100"/>
      <c r="AG31" s="47"/>
      <c r="AH31" s="46"/>
      <c r="AI31" s="46"/>
      <c r="AJ31" s="46"/>
      <c r="AK31" s="284">
        <v>0</v>
      </c>
      <c r="AL31" s="285"/>
      <c r="AM31" s="221" t="s">
        <v>57</v>
      </c>
      <c r="AN31" s="222"/>
      <c r="AO31" s="286">
        <v>25</v>
      </c>
      <c r="AP31" s="287"/>
      <c r="AQ31" s="287"/>
      <c r="AR31" s="221" t="s">
        <v>56</v>
      </c>
      <c r="AS31" s="223"/>
    </row>
    <row r="32" spans="1:81" ht="20.100000000000001" customHeight="1">
      <c r="A32" s="210" t="s">
        <v>26</v>
      </c>
      <c r="B32" s="226" t="s">
        <v>556</v>
      </c>
      <c r="C32" s="66" t="s">
        <v>27</v>
      </c>
      <c r="D32" s="66"/>
      <c r="E32" s="66"/>
      <c r="F32" s="66"/>
      <c r="G32" s="66"/>
      <c r="H32" s="66"/>
      <c r="I32" s="66"/>
      <c r="J32" s="67"/>
      <c r="K32" s="65" t="s">
        <v>28</v>
      </c>
      <c r="L32" s="66"/>
      <c r="M32" s="66"/>
      <c r="N32" s="67"/>
      <c r="O32" s="65" t="s">
        <v>29</v>
      </c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7"/>
      <c r="AC32" s="209" t="s">
        <v>30</v>
      </c>
      <c r="AD32" s="226" t="s">
        <v>52</v>
      </c>
      <c r="AE32" s="65" t="s">
        <v>31</v>
      </c>
      <c r="AF32" s="66"/>
      <c r="AG32" s="66"/>
      <c r="AH32" s="66"/>
      <c r="AI32" s="66"/>
      <c r="AJ32" s="67"/>
      <c r="AK32" s="179" t="s">
        <v>539</v>
      </c>
      <c r="AL32" s="180"/>
      <c r="AM32" s="180"/>
      <c r="AN32" s="180"/>
      <c r="AO32" s="180"/>
      <c r="AP32" s="180"/>
      <c r="AQ32" s="180"/>
      <c r="AR32" s="180"/>
      <c r="AS32" s="181"/>
    </row>
    <row r="33" spans="1:45" ht="20.100000000000001" customHeight="1">
      <c r="A33" s="210"/>
      <c r="B33" s="227"/>
      <c r="C33" s="246" t="s">
        <v>565</v>
      </c>
      <c r="D33" s="247"/>
      <c r="E33" s="247"/>
      <c r="F33" s="247"/>
      <c r="G33" s="247"/>
      <c r="H33" s="247"/>
      <c r="I33" s="247"/>
      <c r="J33" s="248"/>
      <c r="K33" s="68" t="s">
        <v>614</v>
      </c>
      <c r="L33" s="69"/>
      <c r="M33" s="69"/>
      <c r="N33" s="70"/>
      <c r="O33" s="68" t="s">
        <v>595</v>
      </c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70"/>
      <c r="AC33" s="210"/>
      <c r="AD33" s="227"/>
      <c r="AE33" s="68" t="s">
        <v>544</v>
      </c>
      <c r="AF33" s="69"/>
      <c r="AG33" s="69"/>
      <c r="AH33" s="69"/>
      <c r="AI33" s="69"/>
      <c r="AJ33" s="70"/>
      <c r="AK33" s="68" t="s">
        <v>615</v>
      </c>
      <c r="AL33" s="69"/>
      <c r="AM33" s="69"/>
      <c r="AN33" s="69"/>
      <c r="AO33" s="69"/>
      <c r="AP33" s="69"/>
      <c r="AQ33" s="69"/>
      <c r="AR33" s="69"/>
      <c r="AS33" s="70"/>
    </row>
    <row r="34" spans="1:45" ht="20.100000000000001" customHeight="1">
      <c r="A34" s="210"/>
      <c r="B34" s="227"/>
      <c r="C34" s="243" t="s">
        <v>543</v>
      </c>
      <c r="D34" s="244"/>
      <c r="E34" s="244"/>
      <c r="F34" s="244"/>
      <c r="G34" s="244"/>
      <c r="H34" s="244"/>
      <c r="I34" s="244"/>
      <c r="J34" s="245"/>
      <c r="K34" s="243" t="s">
        <v>538</v>
      </c>
      <c r="L34" s="244"/>
      <c r="M34" s="244"/>
      <c r="N34" s="245"/>
      <c r="O34" s="243" t="s">
        <v>596</v>
      </c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5"/>
      <c r="AC34" s="210"/>
      <c r="AD34" s="227"/>
      <c r="AE34" s="203"/>
      <c r="AF34" s="224"/>
      <c r="AG34" s="224"/>
      <c r="AH34" s="224"/>
      <c r="AI34" s="224"/>
      <c r="AJ34" s="225"/>
      <c r="AK34" s="203"/>
      <c r="AL34" s="224"/>
      <c r="AM34" s="224"/>
      <c r="AN34" s="224"/>
      <c r="AO34" s="224"/>
      <c r="AP34" s="224"/>
      <c r="AQ34" s="224"/>
      <c r="AR34" s="224"/>
      <c r="AS34" s="225"/>
    </row>
    <row r="35" spans="1:45" ht="20.100000000000001" customHeight="1">
      <c r="A35" s="210"/>
      <c r="B35" s="227"/>
      <c r="C35" s="203"/>
      <c r="D35" s="224"/>
      <c r="E35" s="224"/>
      <c r="F35" s="224"/>
      <c r="G35" s="224"/>
      <c r="H35" s="224"/>
      <c r="I35" s="224"/>
      <c r="J35" s="225"/>
      <c r="K35" s="203"/>
      <c r="L35" s="224"/>
      <c r="M35" s="224"/>
      <c r="N35" s="225"/>
      <c r="O35" s="203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5"/>
      <c r="AC35" s="210"/>
      <c r="AD35" s="227"/>
      <c r="AE35" s="203"/>
      <c r="AF35" s="224"/>
      <c r="AG35" s="224"/>
      <c r="AH35" s="224"/>
      <c r="AI35" s="224"/>
      <c r="AJ35" s="225"/>
      <c r="AK35" s="203"/>
      <c r="AL35" s="224"/>
      <c r="AM35" s="224"/>
      <c r="AN35" s="224"/>
      <c r="AO35" s="224"/>
      <c r="AP35" s="224"/>
      <c r="AQ35" s="224"/>
      <c r="AR35" s="224"/>
      <c r="AS35" s="225"/>
    </row>
    <row r="36" spans="1:45" ht="20.100000000000001" customHeight="1">
      <c r="A36" s="210"/>
      <c r="B36" s="227"/>
      <c r="C36" s="203"/>
      <c r="D36" s="224"/>
      <c r="E36" s="224"/>
      <c r="F36" s="224"/>
      <c r="G36" s="224"/>
      <c r="H36" s="224"/>
      <c r="I36" s="224"/>
      <c r="J36" s="225"/>
      <c r="K36" s="203"/>
      <c r="L36" s="224"/>
      <c r="M36" s="224"/>
      <c r="N36" s="225"/>
      <c r="O36" s="203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5"/>
      <c r="AC36" s="210"/>
      <c r="AD36" s="227"/>
      <c r="AE36" s="203"/>
      <c r="AF36" s="224"/>
      <c r="AG36" s="224"/>
      <c r="AH36" s="224"/>
      <c r="AI36" s="224"/>
      <c r="AJ36" s="225"/>
      <c r="AK36" s="203"/>
      <c r="AL36" s="224"/>
      <c r="AM36" s="224"/>
      <c r="AN36" s="224"/>
      <c r="AO36" s="224"/>
      <c r="AP36" s="224"/>
      <c r="AQ36" s="224"/>
      <c r="AR36" s="224"/>
      <c r="AS36" s="225"/>
    </row>
    <row r="37" spans="1:45" ht="20.100000000000001" customHeight="1">
      <c r="A37" s="210"/>
      <c r="B37" s="227"/>
      <c r="C37" s="203"/>
      <c r="D37" s="204"/>
      <c r="E37" s="204"/>
      <c r="F37" s="204"/>
      <c r="G37" s="204"/>
      <c r="H37" s="204"/>
      <c r="I37" s="204"/>
      <c r="J37" s="205"/>
      <c r="K37" s="203"/>
      <c r="L37" s="204"/>
      <c r="M37" s="204"/>
      <c r="N37" s="205"/>
      <c r="O37" s="203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5"/>
      <c r="AC37" s="210"/>
      <c r="AD37" s="227"/>
      <c r="AE37" s="203"/>
      <c r="AF37" s="204"/>
      <c r="AG37" s="204"/>
      <c r="AH37" s="204"/>
      <c r="AI37" s="204"/>
      <c r="AJ37" s="205"/>
      <c r="AK37" s="203"/>
      <c r="AL37" s="204"/>
      <c r="AM37" s="204"/>
      <c r="AN37" s="204"/>
      <c r="AO37" s="204"/>
      <c r="AP37" s="204"/>
      <c r="AQ37" s="204"/>
      <c r="AR37" s="204"/>
      <c r="AS37" s="205"/>
    </row>
    <row r="38" spans="1:45" ht="20.100000000000001" customHeight="1">
      <c r="A38" s="211"/>
      <c r="B38" s="228"/>
      <c r="C38" s="206"/>
      <c r="D38" s="207"/>
      <c r="E38" s="207"/>
      <c r="F38" s="207"/>
      <c r="G38" s="207"/>
      <c r="H38" s="207"/>
      <c r="I38" s="207"/>
      <c r="J38" s="208"/>
      <c r="K38" s="206"/>
      <c r="L38" s="207"/>
      <c r="M38" s="207"/>
      <c r="N38" s="208"/>
      <c r="O38" s="206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8"/>
      <c r="AC38" s="211"/>
      <c r="AD38" s="228"/>
      <c r="AE38" s="206"/>
      <c r="AF38" s="207"/>
      <c r="AG38" s="207"/>
      <c r="AH38" s="207"/>
      <c r="AI38" s="207"/>
      <c r="AJ38" s="208"/>
      <c r="AK38" s="206"/>
      <c r="AL38" s="207"/>
      <c r="AM38" s="207"/>
      <c r="AN38" s="207"/>
      <c r="AO38" s="207"/>
      <c r="AP38" s="207"/>
      <c r="AQ38" s="207"/>
      <c r="AR38" s="207"/>
      <c r="AS38" s="208"/>
    </row>
    <row r="39" spans="1:45" ht="24.95" customHeight="1">
      <c r="A39" s="105" t="s">
        <v>47</v>
      </c>
      <c r="B39" s="49"/>
      <c r="C39" s="125" t="s">
        <v>611</v>
      </c>
      <c r="D39" s="125"/>
      <c r="E39" s="125"/>
      <c r="F39" s="249"/>
      <c r="G39" s="66" t="s">
        <v>612</v>
      </c>
      <c r="H39" s="250"/>
      <c r="I39" s="250"/>
      <c r="J39" s="250"/>
      <c r="K39" s="250"/>
      <c r="L39" s="250"/>
      <c r="M39" s="250"/>
      <c r="N39" s="251"/>
      <c r="O39" s="277" t="s">
        <v>445</v>
      </c>
      <c r="P39" s="278"/>
      <c r="Q39" s="278"/>
      <c r="R39" s="278"/>
      <c r="S39" s="278"/>
      <c r="T39" s="279"/>
      <c r="U39" s="65" t="s">
        <v>33</v>
      </c>
      <c r="V39" s="66"/>
      <c r="W39" s="66"/>
      <c r="X39" s="67"/>
      <c r="Y39" s="182" t="s">
        <v>537</v>
      </c>
      <c r="Z39" s="229"/>
      <c r="AA39" s="229"/>
      <c r="AB39" s="229"/>
      <c r="AC39" s="229"/>
      <c r="AD39" s="229"/>
      <c r="AE39" s="229"/>
      <c r="AF39" s="229"/>
      <c r="AG39" s="229"/>
      <c r="AH39" s="229"/>
      <c r="AI39" s="229"/>
      <c r="AJ39" s="229"/>
      <c r="AK39" s="229"/>
      <c r="AL39" s="229"/>
      <c r="AM39" s="229"/>
      <c r="AN39" s="229"/>
      <c r="AO39" s="229"/>
      <c r="AP39" s="229"/>
      <c r="AQ39" s="229"/>
      <c r="AR39" s="229"/>
      <c r="AS39" s="230"/>
    </row>
    <row r="40" spans="1:45" ht="20.100000000000001" customHeight="1">
      <c r="A40" s="106"/>
      <c r="B40" s="252" t="s">
        <v>2564</v>
      </c>
      <c r="C40" s="85"/>
      <c r="D40" s="85"/>
      <c r="E40" s="86"/>
      <c r="F40" s="182">
        <v>1</v>
      </c>
      <c r="G40" s="184"/>
      <c r="H40" s="65" t="s">
        <v>38</v>
      </c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7"/>
      <c r="T40" s="3"/>
      <c r="U40" s="4"/>
      <c r="V40" s="4"/>
      <c r="W40" s="4"/>
      <c r="X40" s="5"/>
      <c r="Y40" s="253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54"/>
      <c r="AR40" s="254"/>
      <c r="AS40" s="255"/>
    </row>
    <row r="41" spans="1:45" ht="20.100000000000001" customHeight="1">
      <c r="A41" s="106"/>
      <c r="B41" s="151"/>
      <c r="C41" s="151"/>
      <c r="D41" s="151"/>
      <c r="E41" s="152"/>
      <c r="F41" s="182">
        <v>2</v>
      </c>
      <c r="G41" s="184"/>
      <c r="H41" s="65" t="s">
        <v>39</v>
      </c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7"/>
      <c r="T41" s="99" t="s">
        <v>34</v>
      </c>
      <c r="U41" s="151"/>
      <c r="V41" s="151"/>
      <c r="W41" s="151"/>
      <c r="X41" s="152"/>
      <c r="Y41" s="256"/>
      <c r="Z41" s="257"/>
      <c r="AA41" s="257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8"/>
    </row>
    <row r="42" spans="1:45" ht="20.100000000000001" customHeight="1">
      <c r="A42" s="106"/>
      <c r="B42" s="151"/>
      <c r="C42" s="151"/>
      <c r="D42" s="151"/>
      <c r="E42" s="152"/>
      <c r="F42" s="182">
        <v>3</v>
      </c>
      <c r="G42" s="184"/>
      <c r="H42" s="65" t="s">
        <v>40</v>
      </c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7"/>
      <c r="T42" s="99" t="s">
        <v>35</v>
      </c>
      <c r="U42" s="151"/>
      <c r="V42" s="151"/>
      <c r="W42" s="151"/>
      <c r="X42" s="152"/>
      <c r="Y42" s="256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  <c r="AP42" s="257"/>
      <c r="AQ42" s="257"/>
      <c r="AR42" s="257"/>
      <c r="AS42" s="258"/>
    </row>
    <row r="43" spans="1:45" ht="20.100000000000001" customHeight="1">
      <c r="A43" s="106"/>
      <c r="B43" s="151"/>
      <c r="C43" s="151"/>
      <c r="D43" s="151"/>
      <c r="E43" s="152"/>
      <c r="F43" s="182" t="s">
        <v>637</v>
      </c>
      <c r="G43" s="184"/>
      <c r="H43" s="65" t="s">
        <v>41</v>
      </c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7"/>
      <c r="T43" s="99" t="s">
        <v>36</v>
      </c>
      <c r="U43" s="151"/>
      <c r="V43" s="151"/>
      <c r="W43" s="151"/>
      <c r="X43" s="152"/>
      <c r="Y43" s="256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8"/>
    </row>
    <row r="44" spans="1:45" ht="20.100000000000001" customHeight="1">
      <c r="A44" s="106"/>
      <c r="B44" s="151"/>
      <c r="C44" s="151"/>
      <c r="D44" s="151"/>
      <c r="E44" s="152"/>
      <c r="F44" s="182">
        <v>5</v>
      </c>
      <c r="G44" s="184"/>
      <c r="H44" s="65" t="s">
        <v>42</v>
      </c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7"/>
      <c r="T44" s="99" t="s">
        <v>37</v>
      </c>
      <c r="U44" s="151"/>
      <c r="V44" s="151"/>
      <c r="W44" s="151"/>
      <c r="X44" s="152"/>
      <c r="Y44" s="256"/>
      <c r="Z44" s="257"/>
      <c r="AA44" s="257"/>
      <c r="AB44" s="257"/>
      <c r="AC44" s="257"/>
      <c r="AD44" s="257"/>
      <c r="AE44" s="257"/>
      <c r="AF44" s="257"/>
      <c r="AG44" s="257"/>
      <c r="AH44" s="257"/>
      <c r="AI44" s="257"/>
      <c r="AJ44" s="257"/>
      <c r="AK44" s="257"/>
      <c r="AL44" s="257"/>
      <c r="AM44" s="257"/>
      <c r="AN44" s="257"/>
      <c r="AO44" s="257"/>
      <c r="AP44" s="257"/>
      <c r="AQ44" s="257"/>
      <c r="AR44" s="257"/>
      <c r="AS44" s="258"/>
    </row>
    <row r="45" spans="1:45" ht="20.100000000000001" customHeight="1">
      <c r="A45" s="106"/>
      <c r="B45" s="83"/>
      <c r="C45" s="83"/>
      <c r="D45" s="83"/>
      <c r="E45" s="100"/>
      <c r="F45" s="182">
        <v>6</v>
      </c>
      <c r="G45" s="184"/>
      <c r="H45" s="65" t="s">
        <v>43</v>
      </c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7"/>
      <c r="T45" s="8"/>
      <c r="U45" s="9"/>
      <c r="V45" s="9"/>
      <c r="W45" s="9"/>
      <c r="X45" s="10"/>
      <c r="Y45" s="259"/>
      <c r="Z45" s="260"/>
      <c r="AA45" s="260"/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/>
      <c r="AO45" s="260"/>
      <c r="AP45" s="260"/>
      <c r="AQ45" s="260"/>
      <c r="AR45" s="260"/>
      <c r="AS45" s="261"/>
    </row>
    <row r="46" spans="1:45" ht="18" customHeight="1">
      <c r="A46" s="106"/>
      <c r="B46" s="262" t="s">
        <v>2565</v>
      </c>
      <c r="C46" s="85"/>
      <c r="D46" s="85"/>
      <c r="E46" s="86"/>
      <c r="F46" s="231" t="s">
        <v>549</v>
      </c>
      <c r="G46" s="232"/>
      <c r="H46" s="232"/>
      <c r="I46" s="232"/>
      <c r="J46" s="232"/>
      <c r="K46" s="232"/>
      <c r="L46" s="232"/>
      <c r="M46" s="232"/>
      <c r="N46" s="232"/>
      <c r="O46" s="233"/>
      <c r="P46" s="237" t="s">
        <v>553</v>
      </c>
      <c r="Q46" s="238"/>
      <c r="R46" s="238"/>
      <c r="S46" s="239"/>
      <c r="T46" s="3"/>
      <c r="U46" s="4"/>
      <c r="V46" s="4"/>
      <c r="W46" s="4"/>
      <c r="X46" s="5"/>
      <c r="Y46" s="263" t="s">
        <v>2566</v>
      </c>
      <c r="Z46" s="264"/>
      <c r="AA46" s="264"/>
      <c r="AB46" s="264"/>
      <c r="AC46" s="264"/>
      <c r="AD46" s="264"/>
      <c r="AE46" s="264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  <c r="AQ46" s="264"/>
      <c r="AR46" s="264"/>
      <c r="AS46" s="265"/>
    </row>
    <row r="47" spans="1:45" ht="18" customHeight="1">
      <c r="A47" s="106"/>
      <c r="B47" s="99"/>
      <c r="C47" s="151"/>
      <c r="D47" s="151"/>
      <c r="E47" s="152"/>
      <c r="F47" s="234"/>
      <c r="G47" s="235"/>
      <c r="H47" s="235"/>
      <c r="I47" s="235"/>
      <c r="J47" s="235"/>
      <c r="K47" s="235"/>
      <c r="L47" s="235"/>
      <c r="M47" s="235"/>
      <c r="N47" s="235"/>
      <c r="O47" s="236"/>
      <c r="P47" s="240"/>
      <c r="Q47" s="241"/>
      <c r="R47" s="241"/>
      <c r="S47" s="242"/>
      <c r="T47" s="6"/>
      <c r="U47" s="1"/>
      <c r="V47" s="1"/>
      <c r="W47" s="1"/>
      <c r="X47" s="7"/>
      <c r="Y47" s="266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267"/>
    </row>
    <row r="48" spans="1:45" ht="18" customHeight="1">
      <c r="A48" s="106"/>
      <c r="B48" s="99"/>
      <c r="C48" s="151"/>
      <c r="D48" s="151"/>
      <c r="E48" s="152"/>
      <c r="F48" s="231" t="s">
        <v>550</v>
      </c>
      <c r="G48" s="232"/>
      <c r="H48" s="232"/>
      <c r="I48" s="232"/>
      <c r="J48" s="232"/>
      <c r="K48" s="232"/>
      <c r="L48" s="232"/>
      <c r="M48" s="232"/>
      <c r="N48" s="232"/>
      <c r="O48" s="233"/>
      <c r="P48" s="237" t="s">
        <v>553</v>
      </c>
      <c r="Q48" s="238"/>
      <c r="R48" s="238"/>
      <c r="S48" s="239"/>
      <c r="T48" s="99" t="s">
        <v>44</v>
      </c>
      <c r="U48" s="151"/>
      <c r="V48" s="151"/>
      <c r="W48" s="151"/>
      <c r="X48" s="152"/>
      <c r="Y48" s="266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267"/>
    </row>
    <row r="49" spans="1:45" ht="18" customHeight="1">
      <c r="A49" s="106"/>
      <c r="B49" s="99"/>
      <c r="C49" s="151"/>
      <c r="D49" s="151"/>
      <c r="E49" s="152"/>
      <c r="F49" s="234"/>
      <c r="G49" s="235"/>
      <c r="H49" s="235"/>
      <c r="I49" s="235"/>
      <c r="J49" s="235"/>
      <c r="K49" s="235"/>
      <c r="L49" s="235"/>
      <c r="M49" s="235"/>
      <c r="N49" s="235"/>
      <c r="O49" s="236"/>
      <c r="P49" s="240"/>
      <c r="Q49" s="241"/>
      <c r="R49" s="241"/>
      <c r="S49" s="242"/>
      <c r="T49" s="99"/>
      <c r="U49" s="151"/>
      <c r="V49" s="151"/>
      <c r="W49" s="151"/>
      <c r="X49" s="152"/>
      <c r="Y49" s="266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267"/>
    </row>
    <row r="50" spans="1:45" ht="18" customHeight="1">
      <c r="A50" s="106"/>
      <c r="B50" s="271" t="s">
        <v>2567</v>
      </c>
      <c r="C50" s="272"/>
      <c r="D50" s="272"/>
      <c r="E50" s="273"/>
      <c r="F50" s="231" t="s">
        <v>551</v>
      </c>
      <c r="G50" s="232"/>
      <c r="H50" s="232"/>
      <c r="I50" s="232"/>
      <c r="J50" s="232"/>
      <c r="K50" s="232"/>
      <c r="L50" s="232"/>
      <c r="M50" s="232"/>
      <c r="N50" s="232"/>
      <c r="O50" s="233"/>
      <c r="P50" s="237" t="s">
        <v>553</v>
      </c>
      <c r="Q50" s="238"/>
      <c r="R50" s="238"/>
      <c r="S50" s="239"/>
      <c r="T50" s="99" t="s">
        <v>45</v>
      </c>
      <c r="U50" s="151"/>
      <c r="V50" s="151"/>
      <c r="W50" s="151"/>
      <c r="X50" s="152"/>
      <c r="Y50" s="266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267"/>
    </row>
    <row r="51" spans="1:45" ht="18" customHeight="1">
      <c r="A51" s="106"/>
      <c r="B51" s="271"/>
      <c r="C51" s="272"/>
      <c r="D51" s="272"/>
      <c r="E51" s="273"/>
      <c r="F51" s="234"/>
      <c r="G51" s="235"/>
      <c r="H51" s="235"/>
      <c r="I51" s="235"/>
      <c r="J51" s="235"/>
      <c r="K51" s="235"/>
      <c r="L51" s="235"/>
      <c r="M51" s="235"/>
      <c r="N51" s="235"/>
      <c r="O51" s="236"/>
      <c r="P51" s="240"/>
      <c r="Q51" s="241"/>
      <c r="R51" s="241"/>
      <c r="S51" s="242"/>
      <c r="T51" s="99"/>
      <c r="U51" s="151"/>
      <c r="V51" s="151"/>
      <c r="W51" s="151"/>
      <c r="X51" s="152"/>
      <c r="Y51" s="266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267"/>
    </row>
    <row r="52" spans="1:45" ht="18" customHeight="1">
      <c r="A52" s="106"/>
      <c r="B52" s="271"/>
      <c r="C52" s="272"/>
      <c r="D52" s="272"/>
      <c r="E52" s="273"/>
      <c r="F52" s="231" t="s">
        <v>552</v>
      </c>
      <c r="G52" s="232"/>
      <c r="H52" s="232"/>
      <c r="I52" s="232"/>
      <c r="J52" s="232"/>
      <c r="K52" s="232"/>
      <c r="L52" s="232"/>
      <c r="M52" s="232"/>
      <c r="N52" s="232"/>
      <c r="O52" s="233"/>
      <c r="P52" s="237" t="s">
        <v>557</v>
      </c>
      <c r="Q52" s="238"/>
      <c r="R52" s="238"/>
      <c r="S52" s="239"/>
      <c r="T52" s="99" t="s">
        <v>46</v>
      </c>
      <c r="U52" s="151"/>
      <c r="V52" s="151"/>
      <c r="W52" s="151"/>
      <c r="X52" s="152"/>
      <c r="Y52" s="266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267"/>
    </row>
    <row r="53" spans="1:45" ht="18" customHeight="1">
      <c r="A53" s="106"/>
      <c r="B53" s="271"/>
      <c r="C53" s="272"/>
      <c r="D53" s="272"/>
      <c r="E53" s="273"/>
      <c r="F53" s="234"/>
      <c r="G53" s="235"/>
      <c r="H53" s="235"/>
      <c r="I53" s="235"/>
      <c r="J53" s="235"/>
      <c r="K53" s="235"/>
      <c r="L53" s="235"/>
      <c r="M53" s="235"/>
      <c r="N53" s="235"/>
      <c r="O53" s="236"/>
      <c r="P53" s="240"/>
      <c r="Q53" s="241"/>
      <c r="R53" s="241"/>
      <c r="S53" s="242"/>
      <c r="T53" s="99"/>
      <c r="U53" s="151"/>
      <c r="V53" s="151"/>
      <c r="W53" s="151"/>
      <c r="X53" s="152"/>
      <c r="Y53" s="266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267"/>
    </row>
    <row r="54" spans="1:45" ht="18" customHeight="1">
      <c r="A54" s="106"/>
      <c r="B54" s="271"/>
      <c r="C54" s="272"/>
      <c r="D54" s="272"/>
      <c r="E54" s="273"/>
      <c r="F54" s="231"/>
      <c r="G54" s="232"/>
      <c r="H54" s="232"/>
      <c r="I54" s="232"/>
      <c r="J54" s="232"/>
      <c r="K54" s="232"/>
      <c r="L54" s="232"/>
      <c r="M54" s="232"/>
      <c r="N54" s="232"/>
      <c r="O54" s="233"/>
      <c r="P54" s="237"/>
      <c r="Q54" s="238"/>
      <c r="R54" s="238"/>
      <c r="S54" s="239"/>
      <c r="T54" s="6"/>
      <c r="U54" s="1"/>
      <c r="V54" s="1"/>
      <c r="W54" s="1"/>
      <c r="X54" s="7"/>
      <c r="Y54" s="266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267"/>
    </row>
    <row r="55" spans="1:45" ht="18" customHeight="1">
      <c r="A55" s="107"/>
      <c r="B55" s="274"/>
      <c r="C55" s="275"/>
      <c r="D55" s="275"/>
      <c r="E55" s="276"/>
      <c r="F55" s="234"/>
      <c r="G55" s="235"/>
      <c r="H55" s="235"/>
      <c r="I55" s="235"/>
      <c r="J55" s="235"/>
      <c r="K55" s="235"/>
      <c r="L55" s="235"/>
      <c r="M55" s="235"/>
      <c r="N55" s="235"/>
      <c r="O55" s="236"/>
      <c r="P55" s="240"/>
      <c r="Q55" s="241"/>
      <c r="R55" s="241"/>
      <c r="S55" s="242"/>
      <c r="T55" s="8"/>
      <c r="U55" s="9"/>
      <c r="V55" s="9"/>
      <c r="W55" s="9"/>
      <c r="X55" s="10"/>
      <c r="Y55" s="268"/>
      <c r="Z55" s="269"/>
      <c r="AA55" s="269"/>
      <c r="AB55" s="269"/>
      <c r="AC55" s="269"/>
      <c r="AD55" s="269"/>
      <c r="AE55" s="269"/>
      <c r="AF55" s="269"/>
      <c r="AG55" s="269"/>
      <c r="AH55" s="269"/>
      <c r="AI55" s="269"/>
      <c r="AJ55" s="269"/>
      <c r="AK55" s="269"/>
      <c r="AL55" s="269"/>
      <c r="AM55" s="269"/>
      <c r="AN55" s="269"/>
      <c r="AO55" s="269"/>
      <c r="AP55" s="269"/>
      <c r="AQ55" s="269"/>
      <c r="AR55" s="269"/>
      <c r="AS55" s="270"/>
    </row>
    <row r="56" spans="1:45" ht="4.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"/>
    </row>
    <row r="57" spans="1:45" ht="20.100000000000001" customHeight="1">
      <c r="B57" s="44" t="s">
        <v>600</v>
      </c>
    </row>
  </sheetData>
  <mergeCells count="228">
    <mergeCell ref="AG14:AS14"/>
    <mergeCell ref="L1:AR1"/>
    <mergeCell ref="O2:R2"/>
    <mergeCell ref="S2:AC2"/>
    <mergeCell ref="AD2:AG2"/>
    <mergeCell ref="AH2:AS2"/>
    <mergeCell ref="O3:R3"/>
    <mergeCell ref="S3:AC3"/>
    <mergeCell ref="AD3:AG3"/>
    <mergeCell ref="AH3:AS3"/>
    <mergeCell ref="AO10:AS11"/>
    <mergeCell ref="AA11:AA12"/>
    <mergeCell ref="A8:F8"/>
    <mergeCell ref="Z8:AE8"/>
    <mergeCell ref="AF8:AS9"/>
    <mergeCell ref="A9:F9"/>
    <mergeCell ref="Z9:AE9"/>
    <mergeCell ref="AP5:AR5"/>
    <mergeCell ref="B7:H7"/>
    <mergeCell ref="O7:Q7"/>
    <mergeCell ref="AI7:AR7"/>
    <mergeCell ref="AD5:AE5"/>
    <mergeCell ref="AF5:AG5"/>
    <mergeCell ref="AH5:AI5"/>
    <mergeCell ref="AJ5:AK5"/>
    <mergeCell ref="AL5:AM5"/>
    <mergeCell ref="AN5:AO5"/>
    <mergeCell ref="G8:Y9"/>
    <mergeCell ref="A10:A31"/>
    <mergeCell ref="C10:E10"/>
    <mergeCell ref="H10:Z10"/>
    <mergeCell ref="AC10:AF11"/>
    <mergeCell ref="AG10:AJ11"/>
    <mergeCell ref="AK10:AN11"/>
    <mergeCell ref="L13:M13"/>
    <mergeCell ref="N13:O13"/>
    <mergeCell ref="P13:Q13"/>
    <mergeCell ref="R13:S13"/>
    <mergeCell ref="B14:C29"/>
    <mergeCell ref="D14:O14"/>
    <mergeCell ref="P14:X14"/>
    <mergeCell ref="Y14:Z14"/>
    <mergeCell ref="Y18:Z18"/>
    <mergeCell ref="D20:O20"/>
    <mergeCell ref="Y20:Z20"/>
    <mergeCell ref="AA14:AB14"/>
    <mergeCell ref="AC14:AF14"/>
    <mergeCell ref="D15:O15"/>
    <mergeCell ref="Y15:Z15"/>
    <mergeCell ref="AA15:AB15"/>
    <mergeCell ref="B11:F11"/>
    <mergeCell ref="H11:Z12"/>
    <mergeCell ref="B12:F12"/>
    <mergeCell ref="AC12:AF13"/>
    <mergeCell ref="AG12:AS13"/>
    <mergeCell ref="B13:F13"/>
    <mergeCell ref="H13:I13"/>
    <mergeCell ref="J13:K13"/>
    <mergeCell ref="T13:U13"/>
    <mergeCell ref="W13:X13"/>
    <mergeCell ref="Y13:Z13"/>
    <mergeCell ref="AC15:AF18"/>
    <mergeCell ref="AG15:AS18"/>
    <mergeCell ref="D18:O18"/>
    <mergeCell ref="BV15:BW15"/>
    <mergeCell ref="D16:O16"/>
    <mergeCell ref="Y16:Z16"/>
    <mergeCell ref="AA16:AB16"/>
    <mergeCell ref="BV16:BW16"/>
    <mergeCell ref="D17:O17"/>
    <mergeCell ref="Y17:Z17"/>
    <mergeCell ref="AA17:AB17"/>
    <mergeCell ref="BV17:BW17"/>
    <mergeCell ref="AA18:AB18"/>
    <mergeCell ref="BV18:BW18"/>
    <mergeCell ref="D19:O19"/>
    <mergeCell ref="Y19:Z19"/>
    <mergeCell ref="AA19:AB19"/>
    <mergeCell ref="AG19:AI19"/>
    <mergeCell ref="BV19:BW19"/>
    <mergeCell ref="AA20:AB20"/>
    <mergeCell ref="AG20:AI20"/>
    <mergeCell ref="BV20:BW20"/>
    <mergeCell ref="AJ20:AS20"/>
    <mergeCell ref="AJ19:AS19"/>
    <mergeCell ref="BV23:BW23"/>
    <mergeCell ref="BV21:BW21"/>
    <mergeCell ref="D22:O22"/>
    <mergeCell ref="Y22:Z22"/>
    <mergeCell ref="AA22:AB22"/>
    <mergeCell ref="AG22:AI22"/>
    <mergeCell ref="BV22:BW22"/>
    <mergeCell ref="D21:O21"/>
    <mergeCell ref="Y21:Z21"/>
    <mergeCell ref="AA21:AB21"/>
    <mergeCell ref="AC21:AF21"/>
    <mergeCell ref="AG21:AI21"/>
    <mergeCell ref="D23:O23"/>
    <mergeCell ref="Y23:Z23"/>
    <mergeCell ref="AA23:AB23"/>
    <mergeCell ref="AG23:AI23"/>
    <mergeCell ref="AJ21:AS21"/>
    <mergeCell ref="AJ22:AS22"/>
    <mergeCell ref="AJ23:AS23"/>
    <mergeCell ref="D25:O25"/>
    <mergeCell ref="Y25:Z25"/>
    <mergeCell ref="AA25:AB25"/>
    <mergeCell ref="AC25:AN25"/>
    <mergeCell ref="AO25:AS25"/>
    <mergeCell ref="BV25:BW25"/>
    <mergeCell ref="D24:O24"/>
    <mergeCell ref="Y24:Z24"/>
    <mergeCell ref="AA24:AB24"/>
    <mergeCell ref="AG24:AI24"/>
    <mergeCell ref="BV24:BW24"/>
    <mergeCell ref="AJ24:AS24"/>
    <mergeCell ref="D26:O26"/>
    <mergeCell ref="Y26:Z26"/>
    <mergeCell ref="AA26:AB26"/>
    <mergeCell ref="AC26:AF29"/>
    <mergeCell ref="AG26:AS29"/>
    <mergeCell ref="BV26:BW26"/>
    <mergeCell ref="D27:O27"/>
    <mergeCell ref="Y27:Z27"/>
    <mergeCell ref="AA27:AB27"/>
    <mergeCell ref="BV27:BW27"/>
    <mergeCell ref="D28:O28"/>
    <mergeCell ref="Y28:Z28"/>
    <mergeCell ref="AA28:AB28"/>
    <mergeCell ref="AB30:AB31"/>
    <mergeCell ref="BV28:BW28"/>
    <mergeCell ref="D29:O29"/>
    <mergeCell ref="Y29:Z29"/>
    <mergeCell ref="AA29:AB29"/>
    <mergeCell ref="BV29:BW29"/>
    <mergeCell ref="C38:J38"/>
    <mergeCell ref="K38:N38"/>
    <mergeCell ref="O38:AB38"/>
    <mergeCell ref="AE38:AJ38"/>
    <mergeCell ref="AC30:AF30"/>
    <mergeCell ref="AG30:AS30"/>
    <mergeCell ref="BV30:BW30"/>
    <mergeCell ref="AC31:AF31"/>
    <mergeCell ref="AK31:AL31"/>
    <mergeCell ref="AM31:AN31"/>
    <mergeCell ref="AO31:AQ31"/>
    <mergeCell ref="AR31:AS31"/>
    <mergeCell ref="AE36:AJ36"/>
    <mergeCell ref="AK36:AS36"/>
    <mergeCell ref="B30:K31"/>
    <mergeCell ref="L30:M31"/>
    <mergeCell ref="N30:V31"/>
    <mergeCell ref="W30:X31"/>
    <mergeCell ref="Y30:Y31"/>
    <mergeCell ref="Z30:AA31"/>
    <mergeCell ref="C37:J37"/>
    <mergeCell ref="K37:N37"/>
    <mergeCell ref="T44:X44"/>
    <mergeCell ref="Y39:AS39"/>
    <mergeCell ref="O37:AB37"/>
    <mergeCell ref="AE37:AJ37"/>
    <mergeCell ref="AK37:AS37"/>
    <mergeCell ref="AE34:AJ34"/>
    <mergeCell ref="AK34:AS34"/>
    <mergeCell ref="C35:J35"/>
    <mergeCell ref="K35:N35"/>
    <mergeCell ref="O35:AB35"/>
    <mergeCell ref="AE35:AJ35"/>
    <mergeCell ref="AK35:AS35"/>
    <mergeCell ref="AD32:AD38"/>
    <mergeCell ref="AE32:AJ32"/>
    <mergeCell ref="AK32:AS32"/>
    <mergeCell ref="C33:J33"/>
    <mergeCell ref="K33:N33"/>
    <mergeCell ref="O33:AB33"/>
    <mergeCell ref="AE33:AJ33"/>
    <mergeCell ref="AK33:AS33"/>
    <mergeCell ref="A39:A55"/>
    <mergeCell ref="O39:T39"/>
    <mergeCell ref="U39:X39"/>
    <mergeCell ref="A32:A38"/>
    <mergeCell ref="B32:B38"/>
    <mergeCell ref="C32:J32"/>
    <mergeCell ref="K32:N32"/>
    <mergeCell ref="O32:AB32"/>
    <mergeCell ref="AC32:AC38"/>
    <mergeCell ref="O34:AB34"/>
    <mergeCell ref="C36:J36"/>
    <mergeCell ref="K36:N36"/>
    <mergeCell ref="O36:AB36"/>
    <mergeCell ref="T42:X42"/>
    <mergeCell ref="F43:G43"/>
    <mergeCell ref="H43:S43"/>
    <mergeCell ref="T43:X43"/>
    <mergeCell ref="Y40:AS45"/>
    <mergeCell ref="F41:G41"/>
    <mergeCell ref="C34:J34"/>
    <mergeCell ref="K34:N34"/>
    <mergeCell ref="F42:G42"/>
    <mergeCell ref="H42:S42"/>
    <mergeCell ref="F45:G45"/>
    <mergeCell ref="Y46:AS55"/>
    <mergeCell ref="B46:E49"/>
    <mergeCell ref="F46:O47"/>
    <mergeCell ref="P46:S47"/>
    <mergeCell ref="F48:O49"/>
    <mergeCell ref="P48:S49"/>
    <mergeCell ref="T48:X49"/>
    <mergeCell ref="B50:E55"/>
    <mergeCell ref="F54:O55"/>
    <mergeCell ref="P54:S55"/>
    <mergeCell ref="F50:O51"/>
    <mergeCell ref="P50:S51"/>
    <mergeCell ref="T50:X51"/>
    <mergeCell ref="F52:O53"/>
    <mergeCell ref="P52:S53"/>
    <mergeCell ref="T52:X53"/>
    <mergeCell ref="F40:G40"/>
    <mergeCell ref="H40:S40"/>
    <mergeCell ref="H45:S45"/>
    <mergeCell ref="AK38:AS38"/>
    <mergeCell ref="H41:S41"/>
    <mergeCell ref="T41:X41"/>
    <mergeCell ref="F44:G44"/>
    <mergeCell ref="H44:S44"/>
    <mergeCell ref="B40:E45"/>
    <mergeCell ref="C39:F39"/>
    <mergeCell ref="G39:N39"/>
  </mergeCells>
  <phoneticPr fontId="19"/>
  <conditionalFormatting sqref="B39:C39">
    <cfRule type="expression" dxfId="46" priority="3" stopIfTrue="1">
      <formula>$B$39&lt;&gt;""</formula>
    </cfRule>
  </conditionalFormatting>
  <conditionalFormatting sqref="D14:O29">
    <cfRule type="expression" dxfId="45" priority="41" stopIfTrue="1">
      <formula>$D$15&lt;&gt;""</formula>
    </cfRule>
  </conditionalFormatting>
  <conditionalFormatting sqref="F40:G45">
    <cfRule type="expression" dxfId="44" priority="66">
      <formula>OR($F$40="①",$F$41="②",$F$42="③",$F$43="④",$F$44="⑤",$F$45="⑥")</formula>
    </cfRule>
  </conditionalFormatting>
  <conditionalFormatting sqref="F46:O55">
    <cfRule type="expression" dxfId="43" priority="125" stopIfTrue="1">
      <formula>$F$46&lt;&gt;""</formula>
    </cfRule>
  </conditionalFormatting>
  <conditionalFormatting sqref="H13:I13">
    <cfRule type="expression" dxfId="42" priority="72" stopIfTrue="1">
      <formula>$H$13&lt;&gt;""</formula>
    </cfRule>
  </conditionalFormatting>
  <conditionalFormatting sqref="H10:Z10">
    <cfRule type="expression" dxfId="41" priority="165" stopIfTrue="1">
      <formula>$H$10&lt;&gt;""</formula>
    </cfRule>
  </conditionalFormatting>
  <conditionalFormatting sqref="H11:Z12">
    <cfRule type="expression" dxfId="40" priority="164" stopIfTrue="1">
      <formula>$H$11&lt;&gt;""</formula>
    </cfRule>
  </conditionalFormatting>
  <conditionalFormatting sqref="J13:K13">
    <cfRule type="expression" dxfId="39" priority="71" stopIfTrue="1">
      <formula>$J$13&lt;&gt;""</formula>
    </cfRule>
  </conditionalFormatting>
  <conditionalFormatting sqref="L30:M31">
    <cfRule type="expression" dxfId="38" priority="139" stopIfTrue="1">
      <formula>$L$30&lt;&gt;""</formula>
    </cfRule>
  </conditionalFormatting>
  <conditionalFormatting sqref="N7:O7">
    <cfRule type="expression" dxfId="37" priority="9" stopIfTrue="1">
      <formula>$R$7&lt;&gt;""</formula>
    </cfRule>
  </conditionalFormatting>
  <conditionalFormatting sqref="N13:O13">
    <cfRule type="expression" dxfId="36" priority="70" stopIfTrue="1">
      <formula>$N$13&lt;&gt;""</formula>
    </cfRule>
  </conditionalFormatting>
  <conditionalFormatting sqref="O39:T39">
    <cfRule type="expression" dxfId="35" priority="2" stopIfTrue="1">
      <formula>$O$39&lt;&gt;""</formula>
    </cfRule>
  </conditionalFormatting>
  <conditionalFormatting sqref="P15:P29">
    <cfRule type="expression" dxfId="34" priority="19" stopIfTrue="1">
      <formula>$P$15&lt;&gt;""</formula>
    </cfRule>
  </conditionalFormatting>
  <conditionalFormatting sqref="P46:S55">
    <cfRule type="expression" dxfId="33" priority="124" stopIfTrue="1">
      <formula>$P$46&lt;&gt;""</formula>
    </cfRule>
  </conditionalFormatting>
  <conditionalFormatting sqref="Q15:Q29">
    <cfRule type="expression" dxfId="32" priority="18" stopIfTrue="1">
      <formula>$Q$15&lt;&gt;""</formula>
    </cfRule>
  </conditionalFormatting>
  <conditionalFormatting sqref="R13:S13">
    <cfRule type="expression" dxfId="31" priority="69" stopIfTrue="1">
      <formula>$R$13&lt;&gt;""</formula>
    </cfRule>
  </conditionalFormatting>
  <conditionalFormatting sqref="S15:S29">
    <cfRule type="expression" dxfId="30" priority="17" stopIfTrue="1">
      <formula>$S$15&lt;&gt;""</formula>
    </cfRule>
  </conditionalFormatting>
  <conditionalFormatting sqref="S2:AC2">
    <cfRule type="expression" dxfId="29" priority="11">
      <formula>S2=""</formula>
    </cfRule>
  </conditionalFormatting>
  <conditionalFormatting sqref="S3:AC3">
    <cfRule type="expression" dxfId="28" priority="170" stopIfTrue="1">
      <formula>$S$3&lt;&gt;""</formula>
    </cfRule>
  </conditionalFormatting>
  <conditionalFormatting sqref="U15:U29">
    <cfRule type="expression" dxfId="27" priority="16" stopIfTrue="1">
      <formula>$U$15&lt;&gt;""</formula>
    </cfRule>
  </conditionalFormatting>
  <conditionalFormatting sqref="V15:V29">
    <cfRule type="expression" dxfId="26" priority="15" stopIfTrue="1">
      <formula>$V$15&lt;&gt;""</formula>
    </cfRule>
  </conditionalFormatting>
  <conditionalFormatting sqref="V13:W13">
    <cfRule type="expression" dxfId="25" priority="8" stopIfTrue="1">
      <formula>$V$13&lt;&gt;""</formula>
    </cfRule>
  </conditionalFormatting>
  <conditionalFormatting sqref="W30:X31">
    <cfRule type="expression" dxfId="24" priority="12" stopIfTrue="1">
      <formula>$W$30&lt;&gt;""</formula>
    </cfRule>
  </conditionalFormatting>
  <conditionalFormatting sqref="X15:X29">
    <cfRule type="expression" dxfId="23" priority="1" stopIfTrue="1">
      <formula>$X$15&lt;&gt;""</formula>
    </cfRule>
  </conditionalFormatting>
  <conditionalFormatting sqref="Y15:Z29">
    <cfRule type="expression" dxfId="22" priority="141" stopIfTrue="1">
      <formula>$Y$15&lt;&gt;""</formula>
    </cfRule>
  </conditionalFormatting>
  <conditionalFormatting sqref="Y39:AS39">
    <cfRule type="expression" dxfId="21" priority="134" stopIfTrue="1">
      <formula>$Y$39&lt;&gt;""</formula>
    </cfRule>
  </conditionalFormatting>
  <conditionalFormatting sqref="Z30:AA31">
    <cfRule type="expression" dxfId="20" priority="137" stopIfTrue="1">
      <formula>$Z$30&lt;&gt;""</formula>
    </cfRule>
  </conditionalFormatting>
  <conditionalFormatting sqref="AA15:AB29 BV15:BW30">
    <cfRule type="expression" dxfId="19" priority="140" stopIfTrue="1">
      <formula>$AA$15&lt;&gt;""</formula>
    </cfRule>
  </conditionalFormatting>
  <conditionalFormatting sqref="AG14">
    <cfRule type="expression" dxfId="18" priority="7" stopIfTrue="1">
      <formula>$AG$14&lt;&gt;""</formula>
    </cfRule>
  </conditionalFormatting>
  <conditionalFormatting sqref="AG10:AJ11">
    <cfRule type="expression" dxfId="17" priority="163" stopIfTrue="1">
      <formula>$AG$10&lt;&gt;""</formula>
    </cfRule>
  </conditionalFormatting>
  <conditionalFormatting sqref="AG12:AS13">
    <cfRule type="expression" dxfId="16" priority="161" stopIfTrue="1">
      <formula>$AG$12&lt;&gt;""</formula>
    </cfRule>
  </conditionalFormatting>
  <conditionalFormatting sqref="AG15:AS18">
    <cfRule type="expression" dxfId="15" priority="160" stopIfTrue="1">
      <formula>$AG$15&lt;&gt;""</formula>
    </cfRule>
  </conditionalFormatting>
  <conditionalFormatting sqref="AG26:AS29">
    <cfRule type="expression" dxfId="14" priority="152" stopIfTrue="1">
      <formula>$AG$26&lt;&gt;""</formula>
    </cfRule>
  </conditionalFormatting>
  <conditionalFormatting sqref="AG30:AS30">
    <cfRule type="expression" dxfId="13" priority="151" stopIfTrue="1">
      <formula>$AG$30&lt;&gt;""</formula>
    </cfRule>
  </conditionalFormatting>
  <conditionalFormatting sqref="AH2:AS2">
    <cfRule type="expression" dxfId="12" priority="169" stopIfTrue="1">
      <formula>$AH$2&lt;&gt;""</formula>
    </cfRule>
  </conditionalFormatting>
  <conditionalFormatting sqref="AH3:AS3">
    <cfRule type="expression" dxfId="11" priority="168" stopIfTrue="1">
      <formula>$AH$3&lt;&gt;""</formula>
    </cfRule>
  </conditionalFormatting>
  <conditionalFormatting sqref="AJ20">
    <cfRule type="expression" dxfId="10" priority="158" stopIfTrue="1">
      <formula>$AJ$20&lt;&gt;""</formula>
    </cfRule>
  </conditionalFormatting>
  <conditionalFormatting sqref="AJ21">
    <cfRule type="expression" dxfId="9" priority="157" stopIfTrue="1">
      <formula>$AJ$21&lt;&gt;""</formula>
    </cfRule>
  </conditionalFormatting>
  <conditionalFormatting sqref="AJ22">
    <cfRule type="expression" dxfId="8" priority="156" stopIfTrue="1">
      <formula>$AJ$22&lt;&gt;""</formula>
    </cfRule>
  </conditionalFormatting>
  <conditionalFormatting sqref="AJ23">
    <cfRule type="expression" dxfId="7" priority="155" stopIfTrue="1">
      <formula>$AJ$23&lt;&gt;""</formula>
    </cfRule>
  </conditionalFormatting>
  <conditionalFormatting sqref="AJ24">
    <cfRule type="expression" dxfId="6" priority="154" stopIfTrue="1">
      <formula>$AJ$24&lt;&gt;""</formula>
    </cfRule>
  </conditionalFormatting>
  <conditionalFormatting sqref="AJ5:AK5">
    <cfRule type="expression" dxfId="5" priority="167" stopIfTrue="1">
      <formula>$AJ$5&lt;&gt;""</formula>
    </cfRule>
  </conditionalFormatting>
  <conditionalFormatting sqref="AK31:AL31">
    <cfRule type="expression" dxfId="4" priority="150" stopIfTrue="1">
      <formula>$AK$31&lt;&gt;""</formula>
    </cfRule>
  </conditionalFormatting>
  <conditionalFormatting sqref="AN5:AO5">
    <cfRule type="expression" dxfId="3" priority="166" stopIfTrue="1">
      <formula>$AN$5&lt;&gt;""</formula>
    </cfRule>
  </conditionalFormatting>
  <conditionalFormatting sqref="AO31:AQ31">
    <cfRule type="expression" dxfId="2" priority="149" stopIfTrue="1">
      <formula>$AO$31&lt;&gt;""</formula>
    </cfRule>
  </conditionalFormatting>
  <conditionalFormatting sqref="AO10:AS11">
    <cfRule type="expression" dxfId="1" priority="162" stopIfTrue="1">
      <formula>$AO$10&lt;&gt;""</formula>
    </cfRule>
  </conditionalFormatting>
  <conditionalFormatting sqref="AO25:AS25">
    <cfRule type="expression" dxfId="0" priority="153" stopIfTrue="1">
      <formula>$AO$25&lt;&gt;""</formula>
    </cfRule>
  </conditionalFormatting>
  <dataValidations count="27">
    <dataValidation type="list" allowBlank="1" showInputMessage="1" showErrorMessage="1" sqref="R13:S13" xr:uid="{00000000-0002-0000-0100-000000000000}">
      <formula1>"01,02,03,04,05,06,07,08,09,10,11,12,13,14,15,16,17,18,19,20,21,22,23,24,25,26,27,28,29,30,31"</formula1>
    </dataValidation>
    <dataValidation type="list" allowBlank="1" showInputMessage="1" showErrorMessage="1" sqref="J13:K13" xr:uid="{00000000-0002-0000-0100-000001000000}">
      <formula1>"01,02,03,04,05,06,07,08,09,10,11,12,13,14,15,16,17,18,19,20,21,22,23,24,25,26,27,28,29,30,31,32,33,34,35,36,37,38,39,40,41,42,43,44,45,46,47,48,49,50,51,52,53,54,55,56,57,58,59,60,61,62,63,64"</formula1>
    </dataValidation>
    <dataValidation type="list" allowBlank="1" showInputMessage="1" showErrorMessage="1" sqref="N13:O13" xr:uid="{00000000-0002-0000-0100-000002000000}">
      <formula1>"01,02,03,04,05,06,07,08,09,10,11,12"</formula1>
    </dataValidation>
    <dataValidation type="list" allowBlank="1" showInputMessage="1" sqref="AO25:AS25" xr:uid="{00000000-0002-0000-0100-000003000000}">
      <formula1>"有,無"</formula1>
    </dataValidation>
    <dataValidation type="list" allowBlank="1" showInputMessage="1" sqref="AG12:AS13" xr:uid="{00000000-0002-0000-0100-000004000000}">
      <formula1>"1学年担任,2学年担任,3学年担任,4学年担任,5学年担任,6学年担任,1学年副担任,2学年副担任,3学年副担任,4学年副担任,5学年副担任,6学年副担任,担任外,　,"</formula1>
    </dataValidation>
    <dataValidation type="list" allowBlank="1" showInputMessage="1" sqref="AG10:AJ11" xr:uid="{00000000-0002-0000-0100-000006000000}">
      <formula1>"男,女"</formula1>
    </dataValidation>
    <dataValidation type="list" allowBlank="1" showInputMessage="1" sqref="AJ5:AK5" xr:uid="{00000000-0002-0000-0100-000007000000}">
      <formula1>"10,11,12"</formula1>
    </dataValidation>
    <dataValidation type="list" allowBlank="1" showInputMessage="1" showErrorMessage="1" sqref="AK31:AL31" xr:uid="{00000000-0002-0000-0100-000008000000}">
      <formula1>"0,1,2,3,4"</formula1>
    </dataValidation>
    <dataValidation type="list" allowBlank="1" showInputMessage="1" showErrorMessage="1" sqref="AO31:AQ31" xr:uid="{00000000-0002-0000-0100-000009000000}">
      <formula1>"0,5,10,15,20,25,30,35,40,45,50,55"</formula1>
    </dataValidation>
    <dataValidation type="list" allowBlank="1" showInputMessage="1" sqref="O39:T39" xr:uid="{AA67DC5A-A300-40D4-88CB-40EF7C1A50C7}">
      <formula1>"有,無,　,"</formula1>
    </dataValidation>
    <dataValidation type="list" allowBlank="1" showInputMessage="1" showErrorMessage="1" sqref="H13:I13" xr:uid="{00000000-0002-0000-0100-00000B000000}">
      <formula1>"昭和,平成"</formula1>
    </dataValidation>
    <dataValidation type="list" allowBlank="1" showInputMessage="1" showErrorMessage="1" sqref="Z30:AA31" xr:uid="{00000000-0002-0000-0100-00000C000000}">
      <formula1>"0,1,2,3,4,5,6,7,8,9,10,11,12"</formula1>
    </dataValidation>
    <dataValidation type="list" allowBlank="1" showInputMessage="1" showErrorMessage="1" sqref="L30:M31" xr:uid="{00000000-0002-0000-0100-00000D000000}">
      <formula1>"1,2,3,4,5,6,7,8,9,10"</formula1>
    </dataValidation>
    <dataValidation type="list" allowBlank="1" showInputMessage="1" sqref="P46:S55" xr:uid="{00000000-0002-0000-0100-00000E000000}">
      <formula1>"小,中,特,他,小中"</formula1>
    </dataValidation>
    <dataValidation type="list" allowBlank="1" showInputMessage="1" sqref="AN5:AO5" xr:uid="{00000000-0002-0000-0100-00000F000000}">
      <formula1>"1,2,3,4,5,6,7,8,9,10,11,12,13,14,15,16,17,18,19,20,21,22,23,24,25,26,27,28,29,30,31"</formula1>
    </dataValidation>
    <dataValidation type="list" allowBlank="1" showInputMessage="1" sqref="F40:G40" xr:uid="{00000000-0002-0000-0100-000010000000}">
      <formula1>"１,①"</formula1>
    </dataValidation>
    <dataValidation type="list" allowBlank="1" showInputMessage="1" sqref="F41:G41" xr:uid="{00000000-0002-0000-0100-000011000000}">
      <formula1>"２,②"</formula1>
    </dataValidation>
    <dataValidation type="list" allowBlank="1" showInputMessage="1" sqref="F42:G42" xr:uid="{00000000-0002-0000-0100-000012000000}">
      <formula1>"３,③"</formula1>
    </dataValidation>
    <dataValidation type="list" allowBlank="1" showInputMessage="1" sqref="F43:G43" xr:uid="{00000000-0002-0000-0100-000013000000}">
      <formula1>"４,④"</formula1>
    </dataValidation>
    <dataValidation type="list" allowBlank="1" showInputMessage="1" sqref="F44:G44" xr:uid="{00000000-0002-0000-0100-000014000000}">
      <formula1>"５,⑤"</formula1>
    </dataValidation>
    <dataValidation type="list" allowBlank="1" showInputMessage="1" sqref="F45:G45" xr:uid="{00000000-0002-0000-0100-000015000000}">
      <formula1>"６,⑥"</formula1>
    </dataValidation>
    <dataValidation type="list" allowBlank="1" showInputMessage="1" sqref="Q15:Q29 V15:V29" xr:uid="{00000000-0002-0000-0100-000016000000}">
      <formula1>"1,2,3,4,5,6,7,8,9,10,11,12,13,14,15,16,17,18,19,20,21,22,23,24,25,26,27,28,29,30,31,32,33,34,35,36,37,38,39,40,41,42,43,44,45,46,47,48,49,50,51,52,53,54,55,56,57,58,59,60,61,62,63,64"</formula1>
    </dataValidation>
    <dataValidation type="list" allowBlank="1" showInputMessage="1" sqref="S15:S29 X15:X29" xr:uid="{00000000-0002-0000-0100-000017000000}">
      <formula1>"1,2,3,4,5,6,7,8,9,10,11,12"</formula1>
    </dataValidation>
    <dataValidation type="list" allowBlank="1" showInputMessage="1" sqref="P15:P29 U15:U29" xr:uid="{00000000-0002-0000-0100-00001A000000}">
      <formula1>"昭,平,令"</formula1>
    </dataValidation>
    <dataValidation allowBlank="1" showInputMessage="1" sqref="F46:O55" xr:uid="{00000000-0002-0000-0100-00001F000000}"/>
    <dataValidation type="list" allowBlank="1" showInputMessage="1" sqref="AG14:AS14" xr:uid="{63E7CE8C-129D-4133-9F17-1744A8113547}">
      <formula1>"特別支援学級担任,特別支援学級副担任,通級指導,担任（小学部）,担任（中学部）,副担任（小学部）,副担任（中学部）, 　,"</formula1>
    </dataValidation>
    <dataValidation type="list" allowBlank="1" showInputMessage="1" sqref="B39" xr:uid="{6874EFB5-0845-49FA-B4E8-FCD8F7538095}">
      <formula1>"○,　,"</formula1>
    </dataValidation>
  </dataValidations>
  <pageMargins left="0.9055118110236221" right="0.31496062992125984" top="0.35433070866141736" bottom="0.35433070866141736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100-00001C000000}">
          <x14:formula1>
            <xm:f>Sheet3!$L$1:$L$6</xm:f>
          </x14:formula1>
          <xm:sqref>AO10:AS11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1D0D6-8639-41D7-9005-1B8F3A831257}">
  <dimension ref="A1:AW61"/>
  <sheetViews>
    <sheetView view="pageBreakPreview" topLeftCell="A30" zoomScaleNormal="100" zoomScaleSheetLayoutView="100" workbookViewId="0">
      <selection activeCell="O29" sqref="O29"/>
    </sheetView>
  </sheetViews>
  <sheetFormatPr defaultRowHeight="15.75" customHeight="1"/>
  <cols>
    <col min="1" max="1" width="3.625" style="57" customWidth="1"/>
    <col min="2" max="62" width="2.625" style="57" customWidth="1"/>
    <col min="63" max="256" width="8.75" style="57"/>
    <col min="257" max="257" width="3.625" style="57" customWidth="1"/>
    <col min="258" max="318" width="2.625" style="57" customWidth="1"/>
    <col min="319" max="512" width="8.75" style="57"/>
    <col min="513" max="513" width="3.625" style="57" customWidth="1"/>
    <col min="514" max="574" width="2.625" style="57" customWidth="1"/>
    <col min="575" max="768" width="8.75" style="57"/>
    <col min="769" max="769" width="3.625" style="57" customWidth="1"/>
    <col min="770" max="830" width="2.625" style="57" customWidth="1"/>
    <col min="831" max="1024" width="8.75" style="57"/>
    <col min="1025" max="1025" width="3.625" style="57" customWidth="1"/>
    <col min="1026" max="1086" width="2.625" style="57" customWidth="1"/>
    <col min="1087" max="1280" width="8.75" style="57"/>
    <col min="1281" max="1281" width="3.625" style="57" customWidth="1"/>
    <col min="1282" max="1342" width="2.625" style="57" customWidth="1"/>
    <col min="1343" max="1536" width="8.75" style="57"/>
    <col min="1537" max="1537" width="3.625" style="57" customWidth="1"/>
    <col min="1538" max="1598" width="2.625" style="57" customWidth="1"/>
    <col min="1599" max="1792" width="8.75" style="57"/>
    <col min="1793" max="1793" width="3.625" style="57" customWidth="1"/>
    <col min="1794" max="1854" width="2.625" style="57" customWidth="1"/>
    <col min="1855" max="2048" width="8.75" style="57"/>
    <col min="2049" max="2049" width="3.625" style="57" customWidth="1"/>
    <col min="2050" max="2110" width="2.625" style="57" customWidth="1"/>
    <col min="2111" max="2304" width="8.75" style="57"/>
    <col min="2305" max="2305" width="3.625" style="57" customWidth="1"/>
    <col min="2306" max="2366" width="2.625" style="57" customWidth="1"/>
    <col min="2367" max="2560" width="8.75" style="57"/>
    <col min="2561" max="2561" width="3.625" style="57" customWidth="1"/>
    <col min="2562" max="2622" width="2.625" style="57" customWidth="1"/>
    <col min="2623" max="2816" width="8.75" style="57"/>
    <col min="2817" max="2817" width="3.625" style="57" customWidth="1"/>
    <col min="2818" max="2878" width="2.625" style="57" customWidth="1"/>
    <col min="2879" max="3072" width="8.75" style="57"/>
    <col min="3073" max="3073" width="3.625" style="57" customWidth="1"/>
    <col min="3074" max="3134" width="2.625" style="57" customWidth="1"/>
    <col min="3135" max="3328" width="8.75" style="57"/>
    <col min="3329" max="3329" width="3.625" style="57" customWidth="1"/>
    <col min="3330" max="3390" width="2.625" style="57" customWidth="1"/>
    <col min="3391" max="3584" width="8.75" style="57"/>
    <col min="3585" max="3585" width="3.625" style="57" customWidth="1"/>
    <col min="3586" max="3646" width="2.625" style="57" customWidth="1"/>
    <col min="3647" max="3840" width="8.75" style="57"/>
    <col min="3841" max="3841" width="3.625" style="57" customWidth="1"/>
    <col min="3842" max="3902" width="2.625" style="57" customWidth="1"/>
    <col min="3903" max="4096" width="8.75" style="57"/>
    <col min="4097" max="4097" width="3.625" style="57" customWidth="1"/>
    <col min="4098" max="4158" width="2.625" style="57" customWidth="1"/>
    <col min="4159" max="4352" width="8.75" style="57"/>
    <col min="4353" max="4353" width="3.625" style="57" customWidth="1"/>
    <col min="4354" max="4414" width="2.625" style="57" customWidth="1"/>
    <col min="4415" max="4608" width="8.75" style="57"/>
    <col min="4609" max="4609" width="3.625" style="57" customWidth="1"/>
    <col min="4610" max="4670" width="2.625" style="57" customWidth="1"/>
    <col min="4671" max="4864" width="8.75" style="57"/>
    <col min="4865" max="4865" width="3.625" style="57" customWidth="1"/>
    <col min="4866" max="4926" width="2.625" style="57" customWidth="1"/>
    <col min="4927" max="5120" width="8.75" style="57"/>
    <col min="5121" max="5121" width="3.625" style="57" customWidth="1"/>
    <col min="5122" max="5182" width="2.625" style="57" customWidth="1"/>
    <col min="5183" max="5376" width="8.75" style="57"/>
    <col min="5377" max="5377" width="3.625" style="57" customWidth="1"/>
    <col min="5378" max="5438" width="2.625" style="57" customWidth="1"/>
    <col min="5439" max="5632" width="8.75" style="57"/>
    <col min="5633" max="5633" width="3.625" style="57" customWidth="1"/>
    <col min="5634" max="5694" width="2.625" style="57" customWidth="1"/>
    <col min="5695" max="5888" width="8.75" style="57"/>
    <col min="5889" max="5889" width="3.625" style="57" customWidth="1"/>
    <col min="5890" max="5950" width="2.625" style="57" customWidth="1"/>
    <col min="5951" max="6144" width="8.75" style="57"/>
    <col min="6145" max="6145" width="3.625" style="57" customWidth="1"/>
    <col min="6146" max="6206" width="2.625" style="57" customWidth="1"/>
    <col min="6207" max="6400" width="8.75" style="57"/>
    <col min="6401" max="6401" width="3.625" style="57" customWidth="1"/>
    <col min="6402" max="6462" width="2.625" style="57" customWidth="1"/>
    <col min="6463" max="6656" width="8.75" style="57"/>
    <col min="6657" max="6657" width="3.625" style="57" customWidth="1"/>
    <col min="6658" max="6718" width="2.625" style="57" customWidth="1"/>
    <col min="6719" max="6912" width="8.75" style="57"/>
    <col min="6913" max="6913" width="3.625" style="57" customWidth="1"/>
    <col min="6914" max="6974" width="2.625" style="57" customWidth="1"/>
    <col min="6975" max="7168" width="8.75" style="57"/>
    <col min="7169" max="7169" width="3.625" style="57" customWidth="1"/>
    <col min="7170" max="7230" width="2.625" style="57" customWidth="1"/>
    <col min="7231" max="7424" width="8.75" style="57"/>
    <col min="7425" max="7425" width="3.625" style="57" customWidth="1"/>
    <col min="7426" max="7486" width="2.625" style="57" customWidth="1"/>
    <col min="7487" max="7680" width="8.75" style="57"/>
    <col min="7681" max="7681" width="3.625" style="57" customWidth="1"/>
    <col min="7682" max="7742" width="2.625" style="57" customWidth="1"/>
    <col min="7743" max="7936" width="8.75" style="57"/>
    <col min="7937" max="7937" width="3.625" style="57" customWidth="1"/>
    <col min="7938" max="7998" width="2.625" style="57" customWidth="1"/>
    <col min="7999" max="8192" width="8.75" style="57"/>
    <col min="8193" max="8193" width="3.625" style="57" customWidth="1"/>
    <col min="8194" max="8254" width="2.625" style="57" customWidth="1"/>
    <col min="8255" max="8448" width="8.75" style="57"/>
    <col min="8449" max="8449" width="3.625" style="57" customWidth="1"/>
    <col min="8450" max="8510" width="2.625" style="57" customWidth="1"/>
    <col min="8511" max="8704" width="8.75" style="57"/>
    <col min="8705" max="8705" width="3.625" style="57" customWidth="1"/>
    <col min="8706" max="8766" width="2.625" style="57" customWidth="1"/>
    <col min="8767" max="8960" width="8.75" style="57"/>
    <col min="8961" max="8961" width="3.625" style="57" customWidth="1"/>
    <col min="8962" max="9022" width="2.625" style="57" customWidth="1"/>
    <col min="9023" max="9216" width="8.75" style="57"/>
    <col min="9217" max="9217" width="3.625" style="57" customWidth="1"/>
    <col min="9218" max="9278" width="2.625" style="57" customWidth="1"/>
    <col min="9279" max="9472" width="8.75" style="57"/>
    <col min="9473" max="9473" width="3.625" style="57" customWidth="1"/>
    <col min="9474" max="9534" width="2.625" style="57" customWidth="1"/>
    <col min="9535" max="9728" width="8.75" style="57"/>
    <col min="9729" max="9729" width="3.625" style="57" customWidth="1"/>
    <col min="9730" max="9790" width="2.625" style="57" customWidth="1"/>
    <col min="9791" max="9984" width="8.75" style="57"/>
    <col min="9985" max="9985" width="3.625" style="57" customWidth="1"/>
    <col min="9986" max="10046" width="2.625" style="57" customWidth="1"/>
    <col min="10047" max="10240" width="8.75" style="57"/>
    <col min="10241" max="10241" width="3.625" style="57" customWidth="1"/>
    <col min="10242" max="10302" width="2.625" style="57" customWidth="1"/>
    <col min="10303" max="10496" width="8.75" style="57"/>
    <col min="10497" max="10497" width="3.625" style="57" customWidth="1"/>
    <col min="10498" max="10558" width="2.625" style="57" customWidth="1"/>
    <col min="10559" max="10752" width="8.75" style="57"/>
    <col min="10753" max="10753" width="3.625" style="57" customWidth="1"/>
    <col min="10754" max="10814" width="2.625" style="57" customWidth="1"/>
    <col min="10815" max="11008" width="8.75" style="57"/>
    <col min="11009" max="11009" width="3.625" style="57" customWidth="1"/>
    <col min="11010" max="11070" width="2.625" style="57" customWidth="1"/>
    <col min="11071" max="11264" width="8.75" style="57"/>
    <col min="11265" max="11265" width="3.625" style="57" customWidth="1"/>
    <col min="11266" max="11326" width="2.625" style="57" customWidth="1"/>
    <col min="11327" max="11520" width="8.75" style="57"/>
    <col min="11521" max="11521" width="3.625" style="57" customWidth="1"/>
    <col min="11522" max="11582" width="2.625" style="57" customWidth="1"/>
    <col min="11583" max="11776" width="8.75" style="57"/>
    <col min="11777" max="11777" width="3.625" style="57" customWidth="1"/>
    <col min="11778" max="11838" width="2.625" style="57" customWidth="1"/>
    <col min="11839" max="12032" width="8.75" style="57"/>
    <col min="12033" max="12033" width="3.625" style="57" customWidth="1"/>
    <col min="12034" max="12094" width="2.625" style="57" customWidth="1"/>
    <col min="12095" max="12288" width="8.75" style="57"/>
    <col min="12289" max="12289" width="3.625" style="57" customWidth="1"/>
    <col min="12290" max="12350" width="2.625" style="57" customWidth="1"/>
    <col min="12351" max="12544" width="8.75" style="57"/>
    <col min="12545" max="12545" width="3.625" style="57" customWidth="1"/>
    <col min="12546" max="12606" width="2.625" style="57" customWidth="1"/>
    <col min="12607" max="12800" width="8.75" style="57"/>
    <col min="12801" max="12801" width="3.625" style="57" customWidth="1"/>
    <col min="12802" max="12862" width="2.625" style="57" customWidth="1"/>
    <col min="12863" max="13056" width="8.75" style="57"/>
    <col min="13057" max="13057" width="3.625" style="57" customWidth="1"/>
    <col min="13058" max="13118" width="2.625" style="57" customWidth="1"/>
    <col min="13119" max="13312" width="8.75" style="57"/>
    <col min="13313" max="13313" width="3.625" style="57" customWidth="1"/>
    <col min="13314" max="13374" width="2.625" style="57" customWidth="1"/>
    <col min="13375" max="13568" width="8.75" style="57"/>
    <col min="13569" max="13569" width="3.625" style="57" customWidth="1"/>
    <col min="13570" max="13630" width="2.625" style="57" customWidth="1"/>
    <col min="13631" max="13824" width="8.75" style="57"/>
    <col min="13825" max="13825" width="3.625" style="57" customWidth="1"/>
    <col min="13826" max="13886" width="2.625" style="57" customWidth="1"/>
    <col min="13887" max="14080" width="8.75" style="57"/>
    <col min="14081" max="14081" width="3.625" style="57" customWidth="1"/>
    <col min="14082" max="14142" width="2.625" style="57" customWidth="1"/>
    <col min="14143" max="14336" width="8.75" style="57"/>
    <col min="14337" max="14337" width="3.625" style="57" customWidth="1"/>
    <col min="14338" max="14398" width="2.625" style="57" customWidth="1"/>
    <col min="14399" max="14592" width="8.75" style="57"/>
    <col min="14593" max="14593" width="3.625" style="57" customWidth="1"/>
    <col min="14594" max="14654" width="2.625" style="57" customWidth="1"/>
    <col min="14655" max="14848" width="8.75" style="57"/>
    <col min="14849" max="14849" width="3.625" style="57" customWidth="1"/>
    <col min="14850" max="14910" width="2.625" style="57" customWidth="1"/>
    <col min="14911" max="15104" width="8.75" style="57"/>
    <col min="15105" max="15105" width="3.625" style="57" customWidth="1"/>
    <col min="15106" max="15166" width="2.625" style="57" customWidth="1"/>
    <col min="15167" max="15360" width="8.75" style="57"/>
    <col min="15361" max="15361" width="3.625" style="57" customWidth="1"/>
    <col min="15362" max="15422" width="2.625" style="57" customWidth="1"/>
    <col min="15423" max="15616" width="8.75" style="57"/>
    <col min="15617" max="15617" width="3.625" style="57" customWidth="1"/>
    <col min="15618" max="15678" width="2.625" style="57" customWidth="1"/>
    <col min="15679" max="15872" width="8.75" style="57"/>
    <col min="15873" max="15873" width="3.625" style="57" customWidth="1"/>
    <col min="15874" max="15934" width="2.625" style="57" customWidth="1"/>
    <col min="15935" max="16128" width="8.75" style="57"/>
    <col min="16129" max="16129" width="3.625" style="57" customWidth="1"/>
    <col min="16130" max="16190" width="2.625" style="57" customWidth="1"/>
    <col min="16191" max="16384" width="8.75" style="57"/>
  </cols>
  <sheetData>
    <row r="1" spans="1:49" ht="16.5" customHeight="1"/>
    <row r="2" spans="1:49" ht="34.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</row>
    <row r="3" spans="1:49" ht="27" customHeight="1">
      <c r="A3" s="293" t="s">
        <v>559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51"/>
      <c r="AS3" s="51"/>
    </row>
    <row r="4" spans="1:49" ht="15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</row>
    <row r="5" spans="1:49" ht="16.5" customHeight="1">
      <c r="A5" s="52"/>
      <c r="B5" s="52" t="s">
        <v>568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</row>
    <row r="6" spans="1:49" ht="16.5" customHeight="1">
      <c r="A6" s="52"/>
      <c r="B6" s="52" t="s">
        <v>567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</row>
    <row r="7" spans="1:49" ht="16.5" customHeigh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</row>
    <row r="8" spans="1:49" ht="16.5" customHeight="1">
      <c r="A8" s="52"/>
      <c r="B8" s="52" t="s">
        <v>560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W8" s="53"/>
    </row>
    <row r="9" spans="1:49" ht="16.5" customHeight="1">
      <c r="A9" s="52"/>
      <c r="B9" s="52"/>
      <c r="C9" s="52" t="s">
        <v>590</v>
      </c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</row>
    <row r="10" spans="1:49" ht="16.5" customHeight="1">
      <c r="A10" s="52"/>
      <c r="B10" s="52"/>
      <c r="C10" s="52" t="s">
        <v>2560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</row>
    <row r="11" spans="1:49" ht="16.5" customHeight="1">
      <c r="A11" s="52"/>
      <c r="B11" s="52"/>
      <c r="C11" s="52"/>
      <c r="D11" s="52" t="s">
        <v>610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</row>
    <row r="12" spans="1:49" ht="16.5" customHeight="1">
      <c r="A12" s="54"/>
      <c r="B12" s="52"/>
      <c r="C12" s="52" t="s">
        <v>2561</v>
      </c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</row>
    <row r="13" spans="1:49" ht="16.5" customHeight="1">
      <c r="A13" s="54"/>
      <c r="B13" s="52"/>
      <c r="C13" s="52"/>
      <c r="D13" s="52" t="s">
        <v>2559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</row>
    <row r="14" spans="1:49" ht="16.5" customHeight="1">
      <c r="A14" s="54"/>
      <c r="B14" s="54"/>
      <c r="C14" s="54"/>
      <c r="D14" s="52" t="s">
        <v>584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</row>
    <row r="15" spans="1:49" ht="16.5" customHeight="1">
      <c r="A15" s="54"/>
      <c r="B15" s="54"/>
      <c r="C15" s="54"/>
      <c r="D15" s="44" t="s">
        <v>585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</row>
    <row r="16" spans="1:49" ht="16.5" customHeight="1">
      <c r="A16" s="54"/>
      <c r="B16" s="54"/>
      <c r="C16" s="54"/>
      <c r="D16" s="52" t="s">
        <v>586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</row>
    <row r="17" spans="1:45" ht="16.5" customHeight="1">
      <c r="A17" s="54"/>
      <c r="B17" s="54"/>
      <c r="C17" s="52" t="s">
        <v>621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</row>
    <row r="18" spans="1:45" ht="16.5" customHeight="1">
      <c r="A18" s="54"/>
      <c r="B18" s="54"/>
      <c r="C18" s="52"/>
      <c r="D18" s="52" t="s">
        <v>617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</row>
    <row r="19" spans="1:45" ht="16.5" customHeight="1">
      <c r="A19" s="54"/>
      <c r="B19" s="54"/>
      <c r="C19" s="54"/>
      <c r="D19" s="52" t="s">
        <v>587</v>
      </c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</row>
    <row r="20" spans="1:45" ht="16.5" customHeight="1">
      <c r="A20" s="54"/>
      <c r="B20" s="54"/>
      <c r="C20" s="54"/>
      <c r="D20" s="52" t="s">
        <v>588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</row>
    <row r="21" spans="1:45" ht="16.5" customHeight="1">
      <c r="A21" s="54"/>
      <c r="B21" s="54"/>
      <c r="C21" s="52" t="s">
        <v>605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</row>
    <row r="22" spans="1:45" ht="16.5" customHeight="1">
      <c r="A22" s="54"/>
      <c r="B22" s="54"/>
      <c r="C22" s="52" t="s">
        <v>606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</row>
    <row r="23" spans="1:45" ht="16.5" customHeight="1">
      <c r="A23" s="54"/>
      <c r="B23" s="54"/>
      <c r="C23" s="52" t="s">
        <v>607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</row>
    <row r="24" spans="1:45" ht="16.5" customHeight="1">
      <c r="A24" s="54"/>
      <c r="B24" s="54"/>
      <c r="C24" s="52" t="s">
        <v>608</v>
      </c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</row>
    <row r="25" spans="1:45" ht="16.5" customHeight="1">
      <c r="A25" s="54"/>
      <c r="B25" s="54"/>
      <c r="C25" s="52" t="s">
        <v>2562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</row>
    <row r="26" spans="1:45" ht="16.5" customHeight="1">
      <c r="A26" s="54"/>
      <c r="B26" s="54"/>
      <c r="C26" s="52" t="s">
        <v>609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</row>
    <row r="27" spans="1:45" ht="16.5" customHeight="1">
      <c r="A27" s="54"/>
      <c r="B27" s="54"/>
      <c r="C27" s="52"/>
      <c r="D27" s="62" t="s">
        <v>2568</v>
      </c>
      <c r="E27" s="63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</row>
    <row r="28" spans="1:45" ht="16.5" customHeight="1">
      <c r="A28" s="54"/>
      <c r="B28" s="52"/>
      <c r="C28" s="52"/>
      <c r="D28" s="62" t="s">
        <v>2569</v>
      </c>
      <c r="E28" s="6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</row>
    <row r="29" spans="1:45" ht="16.5" customHeight="1">
      <c r="A29" s="54"/>
      <c r="B29" s="52"/>
      <c r="C29" s="52"/>
      <c r="D29" s="52" t="s">
        <v>622</v>
      </c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</row>
    <row r="30" spans="1:45" ht="16.5" customHeight="1">
      <c r="A30" s="54"/>
      <c r="B30" s="54"/>
      <c r="C30" s="52"/>
      <c r="D30" s="52" t="s">
        <v>623</v>
      </c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4"/>
      <c r="AD30" s="54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</row>
    <row r="31" spans="1:45" ht="16.5" customHeight="1">
      <c r="A31" s="54"/>
      <c r="B31" s="54"/>
      <c r="C31" s="52"/>
      <c r="D31" s="52" t="s">
        <v>628</v>
      </c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4"/>
      <c r="AD31" s="54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</row>
    <row r="32" spans="1:45" ht="16.5" customHeight="1">
      <c r="A32" s="54"/>
      <c r="B32" s="54"/>
      <c r="C32" s="52"/>
      <c r="D32" s="52"/>
      <c r="E32" s="52" t="s">
        <v>569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4"/>
      <c r="AD32" s="54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</row>
    <row r="33" spans="1:45" ht="16.5" customHeight="1">
      <c r="A33" s="54"/>
      <c r="B33" s="54"/>
      <c r="C33" s="52"/>
      <c r="D33" s="52" t="s">
        <v>570</v>
      </c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4"/>
      <c r="AD33" s="54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</row>
    <row r="34" spans="1:45" ht="16.5" customHeight="1">
      <c r="A34" s="54"/>
      <c r="B34" s="54"/>
      <c r="C34" s="52"/>
      <c r="D34" s="52" t="s">
        <v>624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4"/>
      <c r="AD34" s="54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</row>
    <row r="35" spans="1:45" ht="16.5" customHeight="1">
      <c r="A35" s="54"/>
      <c r="B35" s="54"/>
      <c r="C35" s="52"/>
      <c r="D35" s="52" t="s">
        <v>618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4"/>
      <c r="AD35" s="54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</row>
    <row r="36" spans="1:45" ht="16.5" customHeight="1">
      <c r="A36" s="54"/>
      <c r="B36" s="54"/>
      <c r="C36" s="52"/>
      <c r="D36" s="52" t="s">
        <v>571</v>
      </c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4"/>
      <c r="AD36" s="54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</row>
    <row r="37" spans="1:45" ht="16.5" customHeight="1">
      <c r="A37" s="54"/>
      <c r="B37" s="54"/>
      <c r="C37" s="52"/>
      <c r="D37" s="52"/>
      <c r="E37" s="58" t="s">
        <v>561</v>
      </c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4"/>
      <c r="AD37" s="54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</row>
    <row r="38" spans="1:45" ht="16.5" customHeight="1">
      <c r="A38" s="54"/>
      <c r="B38" s="52"/>
      <c r="C38" s="52"/>
      <c r="D38" s="52"/>
      <c r="E38" s="44" t="s">
        <v>572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</row>
    <row r="39" spans="1:45" ht="16.5" customHeight="1">
      <c r="A39" s="54"/>
      <c r="B39" s="52"/>
      <c r="C39" s="52"/>
      <c r="D39" s="52"/>
      <c r="E39" s="52" t="s">
        <v>573</v>
      </c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</row>
    <row r="40" spans="1:45" ht="16.5" customHeight="1">
      <c r="A40" s="54"/>
      <c r="B40" s="52"/>
      <c r="C40" s="52"/>
      <c r="D40" s="52"/>
      <c r="E40" s="52" t="s">
        <v>574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</row>
    <row r="41" spans="1:45" ht="16.5" customHeight="1">
      <c r="A41" s="54"/>
      <c r="B41" s="52"/>
      <c r="C41" s="52"/>
      <c r="D41" s="52"/>
      <c r="E41" s="52" t="s">
        <v>575</v>
      </c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</row>
    <row r="42" spans="1:45" ht="16.5" customHeight="1">
      <c r="A42" s="54"/>
      <c r="B42" s="52"/>
      <c r="C42" s="52"/>
      <c r="D42" s="52"/>
      <c r="E42" s="52" t="s">
        <v>566</v>
      </c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</row>
    <row r="43" spans="1:45" ht="16.5" customHeight="1">
      <c r="A43" s="54"/>
      <c r="B43" s="52"/>
      <c r="C43" s="52"/>
      <c r="D43" s="52"/>
      <c r="E43" s="52" t="s">
        <v>582</v>
      </c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</row>
    <row r="44" spans="1:45" ht="16.5" customHeight="1">
      <c r="A44" s="54"/>
      <c r="B44" s="52"/>
      <c r="C44" s="52"/>
      <c r="D44" s="52"/>
      <c r="E44" s="52" t="s">
        <v>576</v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</row>
    <row r="45" spans="1:45" ht="16.5" customHeight="1">
      <c r="A45" s="54"/>
      <c r="B45" s="52"/>
      <c r="C45" s="52"/>
      <c r="D45" s="52"/>
      <c r="E45" s="52" t="s">
        <v>562</v>
      </c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</row>
    <row r="46" spans="1:45" ht="16.5" customHeight="1">
      <c r="A46" s="54"/>
      <c r="B46" s="52"/>
      <c r="C46" s="52"/>
      <c r="D46" s="52" t="s">
        <v>619</v>
      </c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</row>
    <row r="47" spans="1:45" ht="16.5" customHeight="1">
      <c r="A47" s="54"/>
      <c r="B47" s="54"/>
      <c r="C47" s="52"/>
      <c r="D47" s="52" t="s">
        <v>571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4"/>
      <c r="AD47" s="54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</row>
    <row r="48" spans="1:45" ht="16.5" customHeight="1">
      <c r="A48" s="54"/>
      <c r="B48" s="52"/>
      <c r="C48" s="52"/>
      <c r="D48" s="52" t="s">
        <v>625</v>
      </c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</row>
    <row r="49" spans="1:45" ht="16.5" customHeight="1">
      <c r="A49" s="54"/>
      <c r="B49" s="52"/>
      <c r="C49" s="52"/>
      <c r="D49" s="52"/>
      <c r="E49" s="52" t="s">
        <v>577</v>
      </c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</row>
    <row r="50" spans="1:45" ht="16.5" customHeight="1">
      <c r="A50" s="54"/>
      <c r="B50" s="52"/>
      <c r="C50" s="52"/>
      <c r="D50" s="52"/>
      <c r="E50" s="52" t="s">
        <v>589</v>
      </c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</row>
    <row r="51" spans="1:45" ht="16.5" customHeight="1">
      <c r="A51" s="54"/>
      <c r="B51" s="52"/>
      <c r="C51" s="52"/>
      <c r="D51" s="52"/>
      <c r="E51" s="52" t="s">
        <v>578</v>
      </c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</row>
    <row r="52" spans="1:45" ht="16.5" customHeight="1">
      <c r="A52" s="54"/>
      <c r="B52" s="52"/>
      <c r="C52" s="52"/>
      <c r="D52" s="52"/>
      <c r="E52" s="52" t="s">
        <v>579</v>
      </c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</row>
    <row r="53" spans="1:45" ht="16.5" customHeight="1">
      <c r="A53" s="54"/>
      <c r="B53" s="52"/>
      <c r="C53" s="52"/>
      <c r="D53" s="52"/>
      <c r="E53" s="52" t="s">
        <v>580</v>
      </c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</row>
    <row r="54" spans="1:45" ht="16.5" customHeight="1">
      <c r="A54" s="54"/>
      <c r="B54" s="52"/>
      <c r="C54" s="52"/>
      <c r="D54" s="52"/>
      <c r="E54" s="52" t="s">
        <v>581</v>
      </c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</row>
    <row r="55" spans="1:45" ht="16.5" customHeight="1">
      <c r="A55" s="54"/>
      <c r="B55" s="52"/>
      <c r="C55" s="52"/>
      <c r="D55" s="52"/>
      <c r="E55" s="52" t="s">
        <v>2563</v>
      </c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</row>
    <row r="56" spans="1:45" ht="16.5" customHeight="1">
      <c r="A56" s="54"/>
      <c r="B56" s="52"/>
      <c r="C56" s="52"/>
      <c r="D56" s="52"/>
      <c r="E56" s="52" t="s">
        <v>2558</v>
      </c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</row>
    <row r="57" spans="1:45" ht="16.5" customHeight="1">
      <c r="A57" s="54"/>
      <c r="B57" s="52"/>
      <c r="C57" s="52"/>
      <c r="D57" s="52" t="s">
        <v>620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</row>
    <row r="58" spans="1:45" ht="16.5" customHeight="1">
      <c r="A58" s="54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</row>
    <row r="59" spans="1:45" ht="16.5" customHeight="1">
      <c r="A59" s="54"/>
      <c r="B59" s="52" t="s">
        <v>563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</row>
    <row r="60" spans="1:45" ht="16.5" customHeight="1">
      <c r="A60" s="52"/>
      <c r="B60" s="52"/>
      <c r="C60" s="52" t="s">
        <v>564</v>
      </c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</row>
    <row r="61" spans="1:45" ht="16.5" customHeight="1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</row>
  </sheetData>
  <mergeCells count="1">
    <mergeCell ref="A3:AQ3"/>
  </mergeCells>
  <phoneticPr fontId="19"/>
  <pageMargins left="0.23622047244094491" right="0.15748031496062992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0"/>
  <sheetViews>
    <sheetView workbookViewId="0">
      <selection activeCell="H15" sqref="H15"/>
    </sheetView>
  </sheetViews>
  <sheetFormatPr defaultRowHeight="13.5"/>
  <cols>
    <col min="4" max="4" width="11" bestFit="1" customWidth="1"/>
    <col min="5" max="5" width="5.25" bestFit="1" customWidth="1"/>
    <col min="6" max="6" width="15.125" bestFit="1" customWidth="1"/>
    <col min="8" max="8" width="19.25" bestFit="1" customWidth="1"/>
    <col min="10" max="10" width="9" style="30"/>
  </cols>
  <sheetData>
    <row r="1" spans="1:16" ht="14.25">
      <c r="A1" s="22" t="s">
        <v>62</v>
      </c>
      <c r="B1" s="26" t="s">
        <v>207</v>
      </c>
      <c r="C1" t="s">
        <v>18</v>
      </c>
      <c r="D1" t="s">
        <v>206</v>
      </c>
      <c r="E1" t="s">
        <v>286</v>
      </c>
      <c r="F1" t="s">
        <v>288</v>
      </c>
      <c r="G1" t="s">
        <v>287</v>
      </c>
      <c r="H1" t="s">
        <v>366</v>
      </c>
      <c r="J1" s="29" t="s">
        <v>449</v>
      </c>
      <c r="L1" t="s">
        <v>508</v>
      </c>
      <c r="N1" t="s">
        <v>515</v>
      </c>
      <c r="P1" s="43">
        <v>1</v>
      </c>
    </row>
    <row r="2" spans="1:16" ht="14.25">
      <c r="A2" s="22" t="s">
        <v>63</v>
      </c>
      <c r="B2" s="26" t="s">
        <v>140</v>
      </c>
      <c r="C2" t="s">
        <v>18</v>
      </c>
      <c r="D2" t="s">
        <v>209</v>
      </c>
      <c r="E2" t="s">
        <v>286</v>
      </c>
      <c r="F2" t="s">
        <v>289</v>
      </c>
      <c r="G2" t="s">
        <v>287</v>
      </c>
      <c r="H2" t="s">
        <v>367</v>
      </c>
      <c r="J2" s="29" t="s">
        <v>450</v>
      </c>
      <c r="L2" t="s">
        <v>509</v>
      </c>
      <c r="N2" t="s">
        <v>516</v>
      </c>
      <c r="P2" s="43">
        <v>2</v>
      </c>
    </row>
    <row r="3" spans="1:16" ht="14.25">
      <c r="A3" s="22" t="s">
        <v>64</v>
      </c>
      <c r="B3" s="26" t="s">
        <v>141</v>
      </c>
      <c r="C3" t="s">
        <v>18</v>
      </c>
      <c r="D3" t="s">
        <v>210</v>
      </c>
      <c r="E3" t="s">
        <v>286</v>
      </c>
      <c r="F3" t="s">
        <v>290</v>
      </c>
      <c r="G3" t="s">
        <v>287</v>
      </c>
      <c r="H3" t="s">
        <v>368</v>
      </c>
      <c r="J3" s="29" t="s">
        <v>451</v>
      </c>
      <c r="L3" t="s">
        <v>510</v>
      </c>
      <c r="N3" t="s">
        <v>517</v>
      </c>
      <c r="P3" s="43">
        <v>3</v>
      </c>
    </row>
    <row r="4" spans="1:16" ht="14.25">
      <c r="A4" s="22" t="s">
        <v>65</v>
      </c>
      <c r="B4" s="26" t="s">
        <v>142</v>
      </c>
      <c r="C4" t="s">
        <v>18</v>
      </c>
      <c r="D4" t="s">
        <v>211</v>
      </c>
      <c r="E4" t="s">
        <v>286</v>
      </c>
      <c r="F4" t="s">
        <v>291</v>
      </c>
      <c r="G4" t="s">
        <v>287</v>
      </c>
      <c r="H4" t="s">
        <v>369</v>
      </c>
      <c r="J4" s="29" t="s">
        <v>455</v>
      </c>
      <c r="L4" t="s">
        <v>511</v>
      </c>
      <c r="N4" t="s">
        <v>518</v>
      </c>
      <c r="P4" s="43">
        <v>4</v>
      </c>
    </row>
    <row r="5" spans="1:16" ht="14.25">
      <c r="A5" s="22" t="s">
        <v>66</v>
      </c>
      <c r="B5" s="26" t="s">
        <v>143</v>
      </c>
      <c r="C5" t="s">
        <v>18</v>
      </c>
      <c r="D5" t="s">
        <v>212</v>
      </c>
      <c r="E5" t="s">
        <v>286</v>
      </c>
      <c r="F5" t="s">
        <v>292</v>
      </c>
      <c r="G5" t="s">
        <v>287</v>
      </c>
      <c r="H5" t="s">
        <v>370</v>
      </c>
      <c r="J5" s="29" t="s">
        <v>446</v>
      </c>
      <c r="L5" t="s">
        <v>512</v>
      </c>
      <c r="N5" t="s">
        <v>519</v>
      </c>
      <c r="P5" s="43">
        <v>5</v>
      </c>
    </row>
    <row r="6" spans="1:16" ht="14.25">
      <c r="A6" s="22" t="s">
        <v>67</v>
      </c>
      <c r="B6" s="26" t="s">
        <v>144</v>
      </c>
      <c r="C6" t="s">
        <v>18</v>
      </c>
      <c r="D6" t="s">
        <v>213</v>
      </c>
      <c r="E6" t="s">
        <v>286</v>
      </c>
      <c r="F6" t="s">
        <v>293</v>
      </c>
      <c r="G6" t="s">
        <v>287</v>
      </c>
      <c r="H6" t="s">
        <v>371</v>
      </c>
      <c r="J6" s="29" t="s">
        <v>463</v>
      </c>
      <c r="L6" t="s">
        <v>513</v>
      </c>
      <c r="N6" t="s">
        <v>520</v>
      </c>
      <c r="P6" s="43">
        <v>6</v>
      </c>
    </row>
    <row r="7" spans="1:16" ht="14.25">
      <c r="A7" s="22" t="s">
        <v>68</v>
      </c>
      <c r="B7" s="26" t="s">
        <v>145</v>
      </c>
      <c r="C7" t="s">
        <v>18</v>
      </c>
      <c r="D7" t="s">
        <v>214</v>
      </c>
      <c r="E7" t="s">
        <v>286</v>
      </c>
      <c r="F7" t="s">
        <v>294</v>
      </c>
      <c r="G7" t="s">
        <v>287</v>
      </c>
      <c r="H7" t="s">
        <v>372</v>
      </c>
      <c r="J7" s="29" t="s">
        <v>467</v>
      </c>
      <c r="N7" t="s">
        <v>521</v>
      </c>
      <c r="P7" s="43">
        <v>7</v>
      </c>
    </row>
    <row r="8" spans="1:16" ht="14.25">
      <c r="A8" s="22" t="s">
        <v>69</v>
      </c>
      <c r="B8" s="26" t="s">
        <v>146</v>
      </c>
      <c r="C8" t="s">
        <v>18</v>
      </c>
      <c r="D8" t="s">
        <v>215</v>
      </c>
      <c r="E8" t="s">
        <v>286</v>
      </c>
      <c r="F8" t="s">
        <v>295</v>
      </c>
      <c r="G8" t="s">
        <v>287</v>
      </c>
      <c r="H8" t="s">
        <v>373</v>
      </c>
      <c r="J8" s="29" t="s">
        <v>472</v>
      </c>
      <c r="N8" t="s">
        <v>522</v>
      </c>
      <c r="P8" s="43">
        <v>8</v>
      </c>
    </row>
    <row r="9" spans="1:16" ht="14.25">
      <c r="A9" s="22" t="s">
        <v>70</v>
      </c>
      <c r="B9" s="26" t="s">
        <v>147</v>
      </c>
      <c r="C9" t="s">
        <v>18</v>
      </c>
      <c r="D9" t="s">
        <v>216</v>
      </c>
      <c r="E9" t="s">
        <v>286</v>
      </c>
      <c r="F9" t="s">
        <v>296</v>
      </c>
      <c r="G9" t="s">
        <v>287</v>
      </c>
      <c r="H9" t="s">
        <v>374</v>
      </c>
      <c r="J9" s="29" t="s">
        <v>447</v>
      </c>
      <c r="N9" t="s">
        <v>523</v>
      </c>
      <c r="P9" s="43">
        <v>9</v>
      </c>
    </row>
    <row r="10" spans="1:16" ht="14.25">
      <c r="A10" s="22" t="s">
        <v>71</v>
      </c>
      <c r="B10" s="26" t="s">
        <v>148</v>
      </c>
      <c r="C10" t="s">
        <v>18</v>
      </c>
      <c r="D10" t="s">
        <v>217</v>
      </c>
      <c r="E10" t="s">
        <v>286</v>
      </c>
      <c r="F10" t="s">
        <v>297</v>
      </c>
      <c r="G10" t="s">
        <v>287</v>
      </c>
      <c r="H10" t="s">
        <v>375</v>
      </c>
      <c r="J10" s="29" t="s">
        <v>479</v>
      </c>
      <c r="N10" t="s">
        <v>524</v>
      </c>
      <c r="P10" s="43">
        <v>10</v>
      </c>
    </row>
    <row r="11" spans="1:16" ht="14.25">
      <c r="A11" s="22" t="s">
        <v>72</v>
      </c>
      <c r="B11" s="26" t="s">
        <v>149</v>
      </c>
      <c r="C11" t="s">
        <v>18</v>
      </c>
      <c r="D11" t="s">
        <v>218</v>
      </c>
      <c r="E11" t="s">
        <v>286</v>
      </c>
      <c r="F11" t="s">
        <v>298</v>
      </c>
      <c r="G11" t="s">
        <v>287</v>
      </c>
      <c r="H11" t="s">
        <v>376</v>
      </c>
      <c r="J11" s="29" t="s">
        <v>482</v>
      </c>
      <c r="N11" t="s">
        <v>525</v>
      </c>
      <c r="P11" s="43">
        <v>11</v>
      </c>
    </row>
    <row r="12" spans="1:16" ht="14.25">
      <c r="A12" s="22" t="s">
        <v>73</v>
      </c>
      <c r="B12" s="26" t="s">
        <v>150</v>
      </c>
      <c r="C12" t="s">
        <v>18</v>
      </c>
      <c r="D12" t="s">
        <v>219</v>
      </c>
      <c r="E12" t="s">
        <v>286</v>
      </c>
      <c r="F12" t="s">
        <v>299</v>
      </c>
      <c r="G12" t="s">
        <v>287</v>
      </c>
      <c r="H12" t="s">
        <v>377</v>
      </c>
      <c r="J12" s="29" t="s">
        <v>507</v>
      </c>
      <c r="N12" t="s">
        <v>526</v>
      </c>
      <c r="P12" s="43">
        <v>12</v>
      </c>
    </row>
    <row r="13" spans="1:16" ht="14.25">
      <c r="A13" s="22" t="s">
        <v>74</v>
      </c>
      <c r="B13" s="26" t="s">
        <v>151</v>
      </c>
      <c r="C13" t="s">
        <v>18</v>
      </c>
      <c r="D13" t="s">
        <v>220</v>
      </c>
      <c r="E13" t="s">
        <v>286</v>
      </c>
      <c r="F13" t="s">
        <v>300</v>
      </c>
      <c r="G13" t="s">
        <v>287</v>
      </c>
      <c r="H13" t="s">
        <v>378</v>
      </c>
      <c r="J13" s="29" t="s">
        <v>448</v>
      </c>
    </row>
    <row r="14" spans="1:16" ht="14.25">
      <c r="A14" s="22" t="s">
        <v>75</v>
      </c>
      <c r="B14" s="26" t="s">
        <v>152</v>
      </c>
      <c r="C14" t="s">
        <v>18</v>
      </c>
      <c r="D14" t="s">
        <v>221</v>
      </c>
      <c r="E14" t="s">
        <v>286</v>
      </c>
      <c r="F14" t="s">
        <v>301</v>
      </c>
      <c r="G14" t="s">
        <v>287</v>
      </c>
      <c r="H14" t="s">
        <v>379</v>
      </c>
      <c r="J14" s="29" t="s">
        <v>514</v>
      </c>
    </row>
    <row r="15" spans="1:16" ht="14.25">
      <c r="A15" s="22" t="s">
        <v>76</v>
      </c>
      <c r="B15" s="26" t="s">
        <v>153</v>
      </c>
      <c r="C15" t="s">
        <v>18</v>
      </c>
      <c r="D15" t="s">
        <v>222</v>
      </c>
      <c r="E15" t="s">
        <v>286</v>
      </c>
      <c r="F15" t="s">
        <v>302</v>
      </c>
      <c r="G15" t="s">
        <v>287</v>
      </c>
      <c r="H15" t="s">
        <v>380</v>
      </c>
    </row>
    <row r="16" spans="1:16" ht="14.25">
      <c r="A16" s="22" t="s">
        <v>77</v>
      </c>
      <c r="B16" s="26" t="s">
        <v>154</v>
      </c>
      <c r="C16" t="s">
        <v>18</v>
      </c>
      <c r="D16" t="s">
        <v>223</v>
      </c>
      <c r="E16" t="s">
        <v>286</v>
      </c>
      <c r="F16" t="s">
        <v>303</v>
      </c>
      <c r="G16" t="s">
        <v>287</v>
      </c>
      <c r="H16" t="s">
        <v>381</v>
      </c>
      <c r="J16" s="41" t="s">
        <v>449</v>
      </c>
    </row>
    <row r="17" spans="1:10" ht="14.25">
      <c r="A17" s="22" t="s">
        <v>78</v>
      </c>
      <c r="B17" s="26" t="s">
        <v>155</v>
      </c>
      <c r="C17" t="s">
        <v>18</v>
      </c>
      <c r="D17" t="s">
        <v>224</v>
      </c>
      <c r="E17" t="s">
        <v>286</v>
      </c>
      <c r="F17" t="s">
        <v>304</v>
      </c>
      <c r="G17" t="s">
        <v>287</v>
      </c>
      <c r="H17" t="s">
        <v>382</v>
      </c>
      <c r="J17" s="41" t="s">
        <v>450</v>
      </c>
    </row>
    <row r="18" spans="1:10" ht="14.25">
      <c r="A18" s="22" t="s">
        <v>79</v>
      </c>
      <c r="B18" s="26" t="s">
        <v>156</v>
      </c>
      <c r="C18" t="s">
        <v>18</v>
      </c>
      <c r="D18" t="s">
        <v>225</v>
      </c>
      <c r="E18" t="s">
        <v>286</v>
      </c>
      <c r="F18" t="s">
        <v>305</v>
      </c>
      <c r="G18" t="s">
        <v>287</v>
      </c>
      <c r="H18" t="s">
        <v>383</v>
      </c>
      <c r="J18" s="41" t="s">
        <v>451</v>
      </c>
    </row>
    <row r="19" spans="1:10" ht="14.25">
      <c r="A19" s="22" t="s">
        <v>80</v>
      </c>
      <c r="B19" s="27" t="s">
        <v>157</v>
      </c>
      <c r="C19" t="s">
        <v>18</v>
      </c>
      <c r="D19" t="s">
        <v>226</v>
      </c>
      <c r="E19" t="s">
        <v>286</v>
      </c>
      <c r="F19" t="s">
        <v>306</v>
      </c>
      <c r="G19" t="s">
        <v>287</v>
      </c>
      <c r="H19" t="s">
        <v>384</v>
      </c>
      <c r="J19" s="41" t="s">
        <v>452</v>
      </c>
    </row>
    <row r="20" spans="1:10" ht="14.25">
      <c r="A20" s="22" t="s">
        <v>81</v>
      </c>
      <c r="B20" s="26" t="s">
        <v>158</v>
      </c>
      <c r="C20" t="s">
        <v>18</v>
      </c>
      <c r="D20" t="s">
        <v>227</v>
      </c>
      <c r="E20" t="s">
        <v>286</v>
      </c>
      <c r="F20" t="s">
        <v>307</v>
      </c>
      <c r="G20" t="s">
        <v>287</v>
      </c>
      <c r="H20" t="s">
        <v>385</v>
      </c>
      <c r="J20" s="29" t="s">
        <v>453</v>
      </c>
    </row>
    <row r="21" spans="1:10" ht="14.25">
      <c r="A21" s="22" t="s">
        <v>82</v>
      </c>
      <c r="B21" s="26" t="s">
        <v>159</v>
      </c>
      <c r="C21" t="s">
        <v>18</v>
      </c>
      <c r="D21" t="s">
        <v>228</v>
      </c>
      <c r="E21" t="s">
        <v>286</v>
      </c>
      <c r="F21" t="s">
        <v>308</v>
      </c>
      <c r="G21" t="s">
        <v>287</v>
      </c>
      <c r="H21" t="s">
        <v>386</v>
      </c>
      <c r="J21" s="29" t="s">
        <v>454</v>
      </c>
    </row>
    <row r="22" spans="1:10" ht="14.25">
      <c r="A22" s="22" t="s">
        <v>83</v>
      </c>
      <c r="B22" s="26" t="s">
        <v>160</v>
      </c>
      <c r="C22" t="s">
        <v>18</v>
      </c>
      <c r="D22" t="s">
        <v>229</v>
      </c>
      <c r="E22" t="s">
        <v>286</v>
      </c>
      <c r="F22" t="s">
        <v>309</v>
      </c>
      <c r="G22" t="s">
        <v>287</v>
      </c>
      <c r="H22" t="s">
        <v>387</v>
      </c>
      <c r="J22" s="41" t="s">
        <v>455</v>
      </c>
    </row>
    <row r="23" spans="1:10" ht="14.25">
      <c r="A23" s="22" t="s">
        <v>84</v>
      </c>
      <c r="B23" s="26" t="s">
        <v>161</v>
      </c>
      <c r="C23" t="s">
        <v>18</v>
      </c>
      <c r="D23" t="s">
        <v>230</v>
      </c>
      <c r="E23" t="s">
        <v>286</v>
      </c>
      <c r="F23" t="s">
        <v>310</v>
      </c>
      <c r="G23" t="s">
        <v>287</v>
      </c>
      <c r="H23" t="s">
        <v>388</v>
      </c>
      <c r="J23" s="29" t="s">
        <v>456</v>
      </c>
    </row>
    <row r="24" spans="1:10" ht="14.25">
      <c r="A24" s="22" t="s">
        <v>85</v>
      </c>
      <c r="B24" s="26" t="s">
        <v>162</v>
      </c>
      <c r="C24" t="s">
        <v>18</v>
      </c>
      <c r="D24" t="s">
        <v>231</v>
      </c>
      <c r="E24" t="s">
        <v>286</v>
      </c>
      <c r="F24" t="s">
        <v>311</v>
      </c>
      <c r="G24" t="s">
        <v>287</v>
      </c>
      <c r="H24" t="s">
        <v>389</v>
      </c>
      <c r="J24" s="29" t="s">
        <v>457</v>
      </c>
    </row>
    <row r="25" spans="1:10" ht="14.25">
      <c r="A25" s="22" t="s">
        <v>86</v>
      </c>
      <c r="B25" s="26" t="s">
        <v>163</v>
      </c>
      <c r="C25" t="s">
        <v>18</v>
      </c>
      <c r="D25" t="s">
        <v>232</v>
      </c>
      <c r="E25" t="s">
        <v>286</v>
      </c>
      <c r="F25" t="s">
        <v>312</v>
      </c>
      <c r="G25" t="s">
        <v>287</v>
      </c>
      <c r="H25" t="s">
        <v>390</v>
      </c>
      <c r="J25" s="41" t="s">
        <v>458</v>
      </c>
    </row>
    <row r="26" spans="1:10" ht="14.25">
      <c r="A26" s="22" t="s">
        <v>87</v>
      </c>
      <c r="B26" s="26" t="s">
        <v>164</v>
      </c>
      <c r="C26" t="s">
        <v>18</v>
      </c>
      <c r="D26" t="s">
        <v>233</v>
      </c>
      <c r="E26" t="s">
        <v>286</v>
      </c>
      <c r="F26" t="s">
        <v>313</v>
      </c>
      <c r="G26" t="s">
        <v>287</v>
      </c>
      <c r="H26" t="s">
        <v>391</v>
      </c>
      <c r="J26" s="41" t="s">
        <v>459</v>
      </c>
    </row>
    <row r="27" spans="1:10" ht="14.25">
      <c r="A27" s="22" t="s">
        <v>88</v>
      </c>
      <c r="B27" s="26" t="s">
        <v>165</v>
      </c>
      <c r="C27" t="s">
        <v>18</v>
      </c>
      <c r="D27" t="s">
        <v>234</v>
      </c>
      <c r="E27" t="s">
        <v>286</v>
      </c>
      <c r="F27" t="s">
        <v>314</v>
      </c>
      <c r="G27" t="s">
        <v>287</v>
      </c>
      <c r="H27" t="s">
        <v>392</v>
      </c>
      <c r="J27" s="29" t="s">
        <v>460</v>
      </c>
    </row>
    <row r="28" spans="1:10" ht="14.25">
      <c r="A28" s="22" t="s">
        <v>89</v>
      </c>
      <c r="B28" s="26" t="s">
        <v>166</v>
      </c>
      <c r="C28" t="s">
        <v>18</v>
      </c>
      <c r="D28" t="s">
        <v>235</v>
      </c>
      <c r="E28" t="s">
        <v>286</v>
      </c>
      <c r="F28" t="s">
        <v>315</v>
      </c>
      <c r="G28" t="s">
        <v>287</v>
      </c>
      <c r="H28" t="s">
        <v>393</v>
      </c>
      <c r="J28" s="41" t="s">
        <v>446</v>
      </c>
    </row>
    <row r="29" spans="1:10" ht="14.25">
      <c r="A29" s="22" t="s">
        <v>90</v>
      </c>
      <c r="B29" s="26" t="s">
        <v>167</v>
      </c>
      <c r="C29" t="s">
        <v>18</v>
      </c>
      <c r="D29" t="s">
        <v>236</v>
      </c>
      <c r="E29" t="s">
        <v>286</v>
      </c>
      <c r="F29" t="s">
        <v>316</v>
      </c>
      <c r="G29" t="s">
        <v>287</v>
      </c>
      <c r="H29" t="s">
        <v>394</v>
      </c>
      <c r="J29" s="29" t="s">
        <v>461</v>
      </c>
    </row>
    <row r="30" spans="1:10" ht="14.25">
      <c r="A30" s="22" t="s">
        <v>91</v>
      </c>
      <c r="B30" s="26" t="s">
        <v>168</v>
      </c>
      <c r="C30" t="s">
        <v>18</v>
      </c>
      <c r="D30" t="s">
        <v>237</v>
      </c>
      <c r="E30" t="s">
        <v>286</v>
      </c>
      <c r="F30" t="s">
        <v>317</v>
      </c>
      <c r="G30" t="s">
        <v>287</v>
      </c>
      <c r="H30" t="s">
        <v>395</v>
      </c>
      <c r="J30" s="29" t="s">
        <v>462</v>
      </c>
    </row>
    <row r="31" spans="1:10" ht="14.25">
      <c r="A31" s="22" t="s">
        <v>92</v>
      </c>
      <c r="B31" s="26" t="s">
        <v>169</v>
      </c>
      <c r="C31" t="s">
        <v>18</v>
      </c>
      <c r="D31" t="s">
        <v>238</v>
      </c>
      <c r="E31" t="s">
        <v>286</v>
      </c>
      <c r="F31" t="s">
        <v>318</v>
      </c>
      <c r="G31" t="s">
        <v>287</v>
      </c>
      <c r="H31" t="s">
        <v>396</v>
      </c>
      <c r="J31" s="41" t="s">
        <v>463</v>
      </c>
    </row>
    <row r="32" spans="1:10" ht="14.25">
      <c r="A32" s="22" t="s">
        <v>93</v>
      </c>
      <c r="B32" s="26" t="s">
        <v>170</v>
      </c>
      <c r="C32" t="s">
        <v>18</v>
      </c>
      <c r="D32" t="s">
        <v>239</v>
      </c>
      <c r="E32" t="s">
        <v>286</v>
      </c>
      <c r="F32" t="s">
        <v>319</v>
      </c>
      <c r="G32" t="s">
        <v>287</v>
      </c>
      <c r="H32" t="s">
        <v>397</v>
      </c>
      <c r="J32" s="29" t="s">
        <v>464</v>
      </c>
    </row>
    <row r="33" spans="1:10" ht="14.25">
      <c r="A33" s="22" t="s">
        <v>94</v>
      </c>
      <c r="B33" s="26" t="s">
        <v>171</v>
      </c>
      <c r="C33" t="s">
        <v>18</v>
      </c>
      <c r="D33" t="s">
        <v>240</v>
      </c>
      <c r="E33" t="s">
        <v>286</v>
      </c>
      <c r="F33" t="s">
        <v>320</v>
      </c>
      <c r="G33" t="s">
        <v>287</v>
      </c>
      <c r="H33" t="s">
        <v>398</v>
      </c>
      <c r="J33" s="29" t="s">
        <v>465</v>
      </c>
    </row>
    <row r="34" spans="1:10" ht="14.25">
      <c r="A34" s="22" t="s">
        <v>95</v>
      </c>
      <c r="B34" s="26" t="s">
        <v>172</v>
      </c>
      <c r="C34" t="s">
        <v>18</v>
      </c>
      <c r="D34" t="s">
        <v>241</v>
      </c>
      <c r="E34" t="s">
        <v>286</v>
      </c>
      <c r="F34" t="s">
        <v>321</v>
      </c>
      <c r="G34" t="s">
        <v>287</v>
      </c>
      <c r="H34" t="s">
        <v>399</v>
      </c>
      <c r="J34" s="29" t="s">
        <v>466</v>
      </c>
    </row>
    <row r="35" spans="1:10" ht="14.25">
      <c r="A35" s="22" t="s">
        <v>96</v>
      </c>
      <c r="B35" s="26" t="s">
        <v>173</v>
      </c>
      <c r="C35" t="s">
        <v>18</v>
      </c>
      <c r="D35" t="s">
        <v>242</v>
      </c>
      <c r="E35" t="s">
        <v>286</v>
      </c>
      <c r="F35" t="s">
        <v>322</v>
      </c>
      <c r="G35" t="s">
        <v>287</v>
      </c>
      <c r="H35" t="s">
        <v>400</v>
      </c>
      <c r="J35" s="41" t="s">
        <v>467</v>
      </c>
    </row>
    <row r="36" spans="1:10" ht="14.25">
      <c r="A36" s="22" t="s">
        <v>97</v>
      </c>
      <c r="B36" s="26" t="s">
        <v>174</v>
      </c>
      <c r="C36" t="s">
        <v>18</v>
      </c>
      <c r="D36" t="s">
        <v>243</v>
      </c>
      <c r="E36" t="s">
        <v>286</v>
      </c>
      <c r="F36" t="s">
        <v>323</v>
      </c>
      <c r="G36" t="s">
        <v>287</v>
      </c>
      <c r="H36" t="s">
        <v>401</v>
      </c>
      <c r="J36" s="41" t="s">
        <v>468</v>
      </c>
    </row>
    <row r="37" spans="1:10" ht="14.25">
      <c r="A37" s="22" t="s">
        <v>98</v>
      </c>
      <c r="B37" s="26" t="s">
        <v>175</v>
      </c>
      <c r="C37" t="s">
        <v>18</v>
      </c>
      <c r="D37" t="s">
        <v>244</v>
      </c>
      <c r="E37" t="s">
        <v>286</v>
      </c>
      <c r="F37" t="s">
        <v>324</v>
      </c>
      <c r="G37" t="s">
        <v>287</v>
      </c>
      <c r="H37" t="s">
        <v>402</v>
      </c>
      <c r="J37" s="29" t="s">
        <v>469</v>
      </c>
    </row>
    <row r="38" spans="1:10" ht="14.25">
      <c r="A38" s="22" t="s">
        <v>99</v>
      </c>
      <c r="B38" s="26" t="s">
        <v>176</v>
      </c>
      <c r="C38" t="s">
        <v>18</v>
      </c>
      <c r="D38" t="s">
        <v>245</v>
      </c>
      <c r="E38" t="s">
        <v>286</v>
      </c>
      <c r="F38" t="s">
        <v>325</v>
      </c>
      <c r="G38" t="s">
        <v>287</v>
      </c>
      <c r="H38" t="s">
        <v>403</v>
      </c>
      <c r="J38" s="29" t="s">
        <v>470</v>
      </c>
    </row>
    <row r="39" spans="1:10" ht="14.25">
      <c r="A39" s="23" t="s">
        <v>100</v>
      </c>
      <c r="B39" s="28" t="s">
        <v>177</v>
      </c>
      <c r="C39" t="s">
        <v>18</v>
      </c>
      <c r="D39" t="s">
        <v>246</v>
      </c>
      <c r="E39" t="s">
        <v>286</v>
      </c>
      <c r="F39" t="s">
        <v>326</v>
      </c>
      <c r="G39" t="s">
        <v>287</v>
      </c>
      <c r="H39" t="s">
        <v>404</v>
      </c>
      <c r="J39" s="29" t="s">
        <v>471</v>
      </c>
    </row>
    <row r="40" spans="1:10" ht="14.25">
      <c r="A40" s="22" t="s">
        <v>101</v>
      </c>
      <c r="B40" s="26" t="s">
        <v>178</v>
      </c>
      <c r="C40" t="s">
        <v>18</v>
      </c>
      <c r="D40" t="s">
        <v>247</v>
      </c>
      <c r="E40" t="s">
        <v>286</v>
      </c>
      <c r="F40" t="s">
        <v>327</v>
      </c>
      <c r="G40" t="s">
        <v>287</v>
      </c>
      <c r="H40" t="s">
        <v>405</v>
      </c>
      <c r="J40" s="41" t="s">
        <v>472</v>
      </c>
    </row>
    <row r="41" spans="1:10" ht="14.25">
      <c r="A41" s="23" t="s">
        <v>102</v>
      </c>
      <c r="B41" s="26" t="s">
        <v>179</v>
      </c>
      <c r="C41" t="s">
        <v>18</v>
      </c>
      <c r="D41" t="s">
        <v>248</v>
      </c>
      <c r="E41" t="s">
        <v>286</v>
      </c>
      <c r="F41" t="s">
        <v>328</v>
      </c>
      <c r="G41" t="s">
        <v>287</v>
      </c>
      <c r="H41" t="s">
        <v>406</v>
      </c>
      <c r="J41" s="29" t="s">
        <v>473</v>
      </c>
    </row>
    <row r="42" spans="1:10" ht="14.25">
      <c r="A42" s="22" t="s">
        <v>103</v>
      </c>
      <c r="B42" s="26" t="s">
        <v>180</v>
      </c>
      <c r="C42" t="s">
        <v>18</v>
      </c>
      <c r="D42" t="s">
        <v>249</v>
      </c>
      <c r="E42" t="s">
        <v>286</v>
      </c>
      <c r="F42" t="s">
        <v>329</v>
      </c>
      <c r="G42" t="s">
        <v>287</v>
      </c>
      <c r="H42" t="s">
        <v>407</v>
      </c>
      <c r="J42" s="29" t="s">
        <v>474</v>
      </c>
    </row>
    <row r="43" spans="1:10" ht="14.25">
      <c r="A43" s="23" t="s">
        <v>104</v>
      </c>
      <c r="B43" s="26" t="s">
        <v>181</v>
      </c>
      <c r="C43" t="s">
        <v>18</v>
      </c>
      <c r="D43" t="s">
        <v>250</v>
      </c>
      <c r="E43" t="s">
        <v>286</v>
      </c>
      <c r="F43" t="s">
        <v>330</v>
      </c>
      <c r="G43" t="s">
        <v>287</v>
      </c>
      <c r="H43" t="s">
        <v>408</v>
      </c>
      <c r="J43" s="41" t="s">
        <v>447</v>
      </c>
    </row>
    <row r="44" spans="1:10" ht="14.25">
      <c r="A44" s="22" t="s">
        <v>105</v>
      </c>
      <c r="B44" s="26" t="s">
        <v>182</v>
      </c>
      <c r="C44" t="s">
        <v>18</v>
      </c>
      <c r="D44" t="s">
        <v>251</v>
      </c>
      <c r="E44" t="s">
        <v>286</v>
      </c>
      <c r="F44" t="s">
        <v>331</v>
      </c>
      <c r="G44" t="s">
        <v>287</v>
      </c>
      <c r="H44" t="s">
        <v>409</v>
      </c>
      <c r="J44" s="29" t="s">
        <v>475</v>
      </c>
    </row>
    <row r="45" spans="1:10" ht="14.25">
      <c r="A45" s="23" t="s">
        <v>106</v>
      </c>
      <c r="B45" s="26" t="s">
        <v>183</v>
      </c>
      <c r="C45" t="s">
        <v>18</v>
      </c>
      <c r="D45" t="s">
        <v>252</v>
      </c>
      <c r="E45" t="s">
        <v>286</v>
      </c>
      <c r="F45" t="s">
        <v>332</v>
      </c>
      <c r="G45" t="s">
        <v>287</v>
      </c>
      <c r="H45" t="s">
        <v>410</v>
      </c>
      <c r="J45" s="29" t="s">
        <v>476</v>
      </c>
    </row>
    <row r="46" spans="1:10" ht="14.25">
      <c r="A46" s="22" t="s">
        <v>107</v>
      </c>
      <c r="B46" s="27" t="s">
        <v>184</v>
      </c>
      <c r="C46" t="s">
        <v>18</v>
      </c>
      <c r="D46" t="s">
        <v>253</v>
      </c>
      <c r="E46" t="s">
        <v>286</v>
      </c>
      <c r="F46" t="s">
        <v>333</v>
      </c>
      <c r="G46" t="s">
        <v>287</v>
      </c>
      <c r="H46" t="s">
        <v>411</v>
      </c>
      <c r="J46" s="29" t="s">
        <v>477</v>
      </c>
    </row>
    <row r="47" spans="1:10" ht="14.25">
      <c r="A47" s="24" t="s">
        <v>108</v>
      </c>
      <c r="B47" s="27" t="s">
        <v>185</v>
      </c>
      <c r="C47" t="s">
        <v>18</v>
      </c>
      <c r="D47" t="s">
        <v>254</v>
      </c>
      <c r="E47" t="s">
        <v>286</v>
      </c>
      <c r="F47" t="s">
        <v>334</v>
      </c>
      <c r="G47" t="s">
        <v>287</v>
      </c>
      <c r="H47" t="s">
        <v>412</v>
      </c>
      <c r="J47" s="41" t="s">
        <v>478</v>
      </c>
    </row>
    <row r="48" spans="1:10" ht="14.25">
      <c r="A48" s="24" t="s">
        <v>109</v>
      </c>
      <c r="B48" s="27" t="s">
        <v>186</v>
      </c>
      <c r="C48" t="s">
        <v>18</v>
      </c>
      <c r="D48" t="s">
        <v>255</v>
      </c>
      <c r="E48" t="s">
        <v>286</v>
      </c>
      <c r="F48" t="s">
        <v>335</v>
      </c>
      <c r="G48" t="s">
        <v>287</v>
      </c>
      <c r="H48" t="s">
        <v>413</v>
      </c>
      <c r="J48" s="41" t="s">
        <v>479</v>
      </c>
    </row>
    <row r="49" spans="1:10" ht="14.25">
      <c r="A49" s="24" t="s">
        <v>110</v>
      </c>
      <c r="B49" s="27" t="s">
        <v>187</v>
      </c>
      <c r="C49" t="s">
        <v>18</v>
      </c>
      <c r="D49" t="s">
        <v>256</v>
      </c>
      <c r="E49" t="s">
        <v>286</v>
      </c>
      <c r="F49" t="s">
        <v>336</v>
      </c>
      <c r="G49" t="s">
        <v>287</v>
      </c>
      <c r="H49" t="s">
        <v>414</v>
      </c>
      <c r="J49" s="29" t="s">
        <v>480</v>
      </c>
    </row>
    <row r="50" spans="1:10" ht="14.25">
      <c r="A50" s="24" t="s">
        <v>111</v>
      </c>
      <c r="B50" s="27" t="s">
        <v>188</v>
      </c>
      <c r="C50" t="s">
        <v>18</v>
      </c>
      <c r="D50" t="s">
        <v>257</v>
      </c>
      <c r="E50" t="s">
        <v>286</v>
      </c>
      <c r="F50" t="s">
        <v>337</v>
      </c>
      <c r="G50" t="s">
        <v>287</v>
      </c>
      <c r="H50" t="s">
        <v>415</v>
      </c>
      <c r="J50" s="29" t="s">
        <v>481</v>
      </c>
    </row>
    <row r="51" spans="1:10" ht="14.25">
      <c r="A51" s="24" t="s">
        <v>112</v>
      </c>
      <c r="B51" s="27" t="s">
        <v>189</v>
      </c>
      <c r="C51" t="s">
        <v>18</v>
      </c>
      <c r="D51" t="s">
        <v>258</v>
      </c>
      <c r="E51" t="s">
        <v>286</v>
      </c>
      <c r="F51" t="s">
        <v>338</v>
      </c>
      <c r="G51" t="s">
        <v>287</v>
      </c>
      <c r="H51" t="s">
        <v>416</v>
      </c>
      <c r="J51" s="41" t="s">
        <v>482</v>
      </c>
    </row>
    <row r="52" spans="1:10" ht="14.25">
      <c r="A52" s="24" t="s">
        <v>113</v>
      </c>
      <c r="B52" s="27" t="s">
        <v>190</v>
      </c>
      <c r="C52" t="s">
        <v>18</v>
      </c>
      <c r="D52" t="s">
        <v>259</v>
      </c>
      <c r="E52" t="s">
        <v>286</v>
      </c>
      <c r="F52" t="s">
        <v>339</v>
      </c>
      <c r="G52" t="s">
        <v>287</v>
      </c>
      <c r="H52" t="s">
        <v>417</v>
      </c>
      <c r="J52" s="29" t="s">
        <v>483</v>
      </c>
    </row>
    <row r="53" spans="1:10" ht="14.25">
      <c r="A53" s="25" t="s">
        <v>114</v>
      </c>
      <c r="B53" s="26" t="s">
        <v>191</v>
      </c>
      <c r="C53" t="s">
        <v>208</v>
      </c>
      <c r="D53" t="s">
        <v>260</v>
      </c>
      <c r="E53" t="s">
        <v>286</v>
      </c>
      <c r="F53" t="s">
        <v>340</v>
      </c>
      <c r="G53" t="s">
        <v>287</v>
      </c>
      <c r="H53" t="s">
        <v>418</v>
      </c>
      <c r="J53" s="29" t="s">
        <v>484</v>
      </c>
    </row>
    <row r="54" spans="1:10" ht="14.25">
      <c r="A54" s="25" t="s">
        <v>115</v>
      </c>
      <c r="B54" s="26" t="s">
        <v>192</v>
      </c>
      <c r="C54" t="s">
        <v>208</v>
      </c>
      <c r="D54" t="s">
        <v>261</v>
      </c>
      <c r="E54" t="s">
        <v>286</v>
      </c>
      <c r="F54" t="s">
        <v>341</v>
      </c>
      <c r="G54" t="s">
        <v>287</v>
      </c>
      <c r="H54" t="s">
        <v>419</v>
      </c>
      <c r="J54" s="29" t="s">
        <v>485</v>
      </c>
    </row>
    <row r="55" spans="1:10" ht="14.25">
      <c r="A55" s="25" t="s">
        <v>116</v>
      </c>
      <c r="B55" s="26" t="s">
        <v>193</v>
      </c>
      <c r="C55" t="s">
        <v>208</v>
      </c>
      <c r="D55" t="s">
        <v>262</v>
      </c>
      <c r="E55" t="s">
        <v>286</v>
      </c>
      <c r="F55" t="s">
        <v>342</v>
      </c>
      <c r="G55" t="s">
        <v>287</v>
      </c>
      <c r="H55" t="s">
        <v>420</v>
      </c>
      <c r="J55" s="29" t="s">
        <v>486</v>
      </c>
    </row>
    <row r="56" spans="1:10" ht="14.25">
      <c r="A56" s="25" t="s">
        <v>117</v>
      </c>
      <c r="B56" s="26" t="s">
        <v>194</v>
      </c>
      <c r="C56" t="s">
        <v>208</v>
      </c>
      <c r="D56" t="s">
        <v>263</v>
      </c>
      <c r="E56" t="s">
        <v>286</v>
      </c>
      <c r="F56" t="s">
        <v>343</v>
      </c>
      <c r="G56" t="s">
        <v>287</v>
      </c>
      <c r="H56" t="s">
        <v>421</v>
      </c>
      <c r="J56" s="29" t="s">
        <v>487</v>
      </c>
    </row>
    <row r="57" spans="1:10" ht="14.25">
      <c r="A57" s="25" t="s">
        <v>118</v>
      </c>
      <c r="B57" s="26" t="s">
        <v>195</v>
      </c>
      <c r="C57" t="s">
        <v>208</v>
      </c>
      <c r="D57" t="s">
        <v>264</v>
      </c>
      <c r="E57" t="s">
        <v>286</v>
      </c>
      <c r="F57" t="s">
        <v>344</v>
      </c>
      <c r="G57" t="s">
        <v>287</v>
      </c>
      <c r="H57" t="s">
        <v>422</v>
      </c>
      <c r="J57" s="29" t="s">
        <v>488</v>
      </c>
    </row>
    <row r="58" spans="1:10" ht="14.25">
      <c r="A58" s="25" t="s">
        <v>119</v>
      </c>
      <c r="B58" s="26" t="s">
        <v>145</v>
      </c>
      <c r="C58" t="s">
        <v>208</v>
      </c>
      <c r="D58" t="s">
        <v>265</v>
      </c>
      <c r="E58" t="s">
        <v>286</v>
      </c>
      <c r="F58" t="s">
        <v>345</v>
      </c>
      <c r="G58" t="s">
        <v>287</v>
      </c>
      <c r="H58" t="s">
        <v>423</v>
      </c>
      <c r="J58" s="29" t="s">
        <v>489</v>
      </c>
    </row>
    <row r="59" spans="1:10" ht="14.25">
      <c r="A59" s="25" t="s">
        <v>120</v>
      </c>
      <c r="B59" s="26" t="s">
        <v>143</v>
      </c>
      <c r="C59" t="s">
        <v>208</v>
      </c>
      <c r="D59" t="s">
        <v>266</v>
      </c>
      <c r="E59" t="s">
        <v>286</v>
      </c>
      <c r="F59" t="s">
        <v>346</v>
      </c>
      <c r="G59" t="s">
        <v>287</v>
      </c>
      <c r="H59" t="s">
        <v>424</v>
      </c>
      <c r="J59" s="29" t="s">
        <v>490</v>
      </c>
    </row>
    <row r="60" spans="1:10" ht="14.25">
      <c r="A60" s="25" t="s">
        <v>121</v>
      </c>
      <c r="B60" s="26" t="s">
        <v>142</v>
      </c>
      <c r="C60" t="s">
        <v>208</v>
      </c>
      <c r="D60" t="s">
        <v>267</v>
      </c>
      <c r="E60" t="s">
        <v>286</v>
      </c>
      <c r="F60" t="s">
        <v>347</v>
      </c>
      <c r="G60" t="s">
        <v>287</v>
      </c>
      <c r="H60" t="s">
        <v>425</v>
      </c>
      <c r="J60" s="29" t="s">
        <v>491</v>
      </c>
    </row>
    <row r="61" spans="1:10" ht="14.25">
      <c r="A61" s="25" t="s">
        <v>122</v>
      </c>
      <c r="B61" s="26" t="s">
        <v>196</v>
      </c>
      <c r="C61" t="s">
        <v>208</v>
      </c>
      <c r="D61" t="s">
        <v>268</v>
      </c>
      <c r="E61" t="s">
        <v>286</v>
      </c>
      <c r="F61" t="s">
        <v>348</v>
      </c>
      <c r="G61" t="s">
        <v>287</v>
      </c>
      <c r="H61" t="s">
        <v>426</v>
      </c>
      <c r="J61" s="29" t="s">
        <v>492</v>
      </c>
    </row>
    <row r="62" spans="1:10" ht="14.25">
      <c r="A62" s="25" t="s">
        <v>123</v>
      </c>
      <c r="B62" s="26" t="s">
        <v>197</v>
      </c>
      <c r="C62" t="s">
        <v>208</v>
      </c>
      <c r="D62" t="s">
        <v>269</v>
      </c>
      <c r="E62" t="s">
        <v>286</v>
      </c>
      <c r="F62" t="s">
        <v>349</v>
      </c>
      <c r="G62" t="s">
        <v>287</v>
      </c>
      <c r="H62" t="s">
        <v>427</v>
      </c>
      <c r="J62" s="41" t="s">
        <v>493</v>
      </c>
    </row>
    <row r="63" spans="1:10" ht="14.25">
      <c r="A63" s="25" t="s">
        <v>124</v>
      </c>
      <c r="B63" s="26" t="s">
        <v>141</v>
      </c>
      <c r="C63" t="s">
        <v>208</v>
      </c>
      <c r="D63" t="s">
        <v>270</v>
      </c>
      <c r="E63" t="s">
        <v>286</v>
      </c>
      <c r="F63" t="s">
        <v>350</v>
      </c>
      <c r="G63" t="s">
        <v>287</v>
      </c>
      <c r="H63" t="s">
        <v>428</v>
      </c>
      <c r="J63" s="29" t="s">
        <v>494</v>
      </c>
    </row>
    <row r="64" spans="1:10" ht="14.25">
      <c r="A64" s="25" t="s">
        <v>125</v>
      </c>
      <c r="B64" s="26" t="s">
        <v>154</v>
      </c>
      <c r="C64" t="s">
        <v>208</v>
      </c>
      <c r="D64" t="s">
        <v>271</v>
      </c>
      <c r="E64" t="s">
        <v>286</v>
      </c>
      <c r="F64" t="s">
        <v>351</v>
      </c>
      <c r="G64" t="s">
        <v>287</v>
      </c>
      <c r="H64" t="s">
        <v>429</v>
      </c>
      <c r="J64" s="29" t="s">
        <v>495</v>
      </c>
    </row>
    <row r="65" spans="1:10" ht="14.25">
      <c r="A65" s="25" t="s">
        <v>126</v>
      </c>
      <c r="B65" s="26" t="s">
        <v>198</v>
      </c>
      <c r="C65" t="s">
        <v>208</v>
      </c>
      <c r="D65" t="s">
        <v>272</v>
      </c>
      <c r="E65" t="s">
        <v>286</v>
      </c>
      <c r="F65" t="s">
        <v>352</v>
      </c>
      <c r="G65" t="s">
        <v>287</v>
      </c>
      <c r="H65" t="s">
        <v>430</v>
      </c>
      <c r="J65" s="29" t="s">
        <v>496</v>
      </c>
    </row>
    <row r="66" spans="1:10" ht="14.25">
      <c r="A66" s="25" t="s">
        <v>127</v>
      </c>
      <c r="B66" s="26" t="s">
        <v>160</v>
      </c>
      <c r="C66" t="s">
        <v>208</v>
      </c>
      <c r="D66" t="s">
        <v>273</v>
      </c>
      <c r="E66" t="s">
        <v>286</v>
      </c>
      <c r="F66" t="s">
        <v>353</v>
      </c>
      <c r="G66" t="s">
        <v>287</v>
      </c>
      <c r="H66" t="s">
        <v>431</v>
      </c>
      <c r="J66" s="29" t="s">
        <v>497</v>
      </c>
    </row>
    <row r="67" spans="1:10" ht="14.25">
      <c r="A67" s="25" t="s">
        <v>128</v>
      </c>
      <c r="B67" s="26" t="s">
        <v>199</v>
      </c>
      <c r="C67" t="s">
        <v>208</v>
      </c>
      <c r="D67" t="s">
        <v>534</v>
      </c>
      <c r="E67" t="s">
        <v>286</v>
      </c>
      <c r="F67" t="s">
        <v>536</v>
      </c>
      <c r="G67" t="s">
        <v>287</v>
      </c>
      <c r="H67" t="s">
        <v>535</v>
      </c>
      <c r="J67" s="29" t="s">
        <v>498</v>
      </c>
    </row>
    <row r="68" spans="1:10" ht="14.25">
      <c r="A68" s="25" t="s">
        <v>129</v>
      </c>
      <c r="B68" s="26" t="s">
        <v>200</v>
      </c>
      <c r="C68" t="s">
        <v>208</v>
      </c>
      <c r="D68" t="s">
        <v>274</v>
      </c>
      <c r="E68" t="s">
        <v>286</v>
      </c>
      <c r="F68" t="s">
        <v>354</v>
      </c>
      <c r="G68" t="s">
        <v>287</v>
      </c>
      <c r="H68" t="s">
        <v>432</v>
      </c>
      <c r="J68" s="29" t="s">
        <v>499</v>
      </c>
    </row>
    <row r="69" spans="1:10" ht="14.25">
      <c r="A69" s="25" t="s">
        <v>130</v>
      </c>
      <c r="B69" s="26" t="s">
        <v>201</v>
      </c>
      <c r="C69" t="s">
        <v>208</v>
      </c>
      <c r="D69" t="s">
        <v>275</v>
      </c>
      <c r="E69" t="s">
        <v>286</v>
      </c>
      <c r="F69" t="s">
        <v>355</v>
      </c>
      <c r="G69" t="s">
        <v>287</v>
      </c>
      <c r="H69" t="s">
        <v>433</v>
      </c>
      <c r="J69" s="29" t="s">
        <v>500</v>
      </c>
    </row>
    <row r="70" spans="1:10" ht="14.25">
      <c r="A70" s="25" t="s">
        <v>131</v>
      </c>
      <c r="B70" s="26" t="s">
        <v>202</v>
      </c>
      <c r="C70" t="s">
        <v>208</v>
      </c>
      <c r="D70" t="s">
        <v>276</v>
      </c>
      <c r="E70" t="s">
        <v>286</v>
      </c>
      <c r="F70" t="s">
        <v>356</v>
      </c>
      <c r="G70" t="s">
        <v>287</v>
      </c>
      <c r="H70" t="s">
        <v>434</v>
      </c>
      <c r="J70" s="29" t="s">
        <v>501</v>
      </c>
    </row>
    <row r="71" spans="1:10" ht="14.25">
      <c r="A71" s="25" t="s">
        <v>132</v>
      </c>
      <c r="B71" s="26" t="s">
        <v>203</v>
      </c>
      <c r="C71" t="s">
        <v>208</v>
      </c>
      <c r="D71" t="s">
        <v>277</v>
      </c>
      <c r="E71" t="s">
        <v>286</v>
      </c>
      <c r="F71" t="s">
        <v>357</v>
      </c>
      <c r="G71" t="s">
        <v>287</v>
      </c>
      <c r="H71" t="s">
        <v>435</v>
      </c>
      <c r="J71" s="29" t="s">
        <v>502</v>
      </c>
    </row>
    <row r="72" spans="1:10" ht="14.25">
      <c r="A72" s="25" t="s">
        <v>133</v>
      </c>
      <c r="B72" s="26" t="s">
        <v>157</v>
      </c>
      <c r="C72" t="s">
        <v>208</v>
      </c>
      <c r="D72" t="s">
        <v>278</v>
      </c>
      <c r="E72" t="s">
        <v>286</v>
      </c>
      <c r="F72" t="s">
        <v>358</v>
      </c>
      <c r="G72" t="s">
        <v>287</v>
      </c>
      <c r="H72" t="s">
        <v>436</v>
      </c>
      <c r="J72" s="29" t="s">
        <v>503</v>
      </c>
    </row>
    <row r="73" spans="1:10" ht="14.25">
      <c r="A73" s="25" t="s">
        <v>134</v>
      </c>
      <c r="B73" s="26" t="s">
        <v>179</v>
      </c>
      <c r="C73" t="s">
        <v>208</v>
      </c>
      <c r="D73" t="s">
        <v>279</v>
      </c>
      <c r="E73" t="s">
        <v>286</v>
      </c>
      <c r="F73" t="s">
        <v>359</v>
      </c>
      <c r="G73" t="s">
        <v>287</v>
      </c>
      <c r="H73" t="s">
        <v>437</v>
      </c>
      <c r="J73" s="29" t="s">
        <v>504</v>
      </c>
    </row>
    <row r="74" spans="1:10" ht="14.25">
      <c r="A74" s="25" t="s">
        <v>135</v>
      </c>
      <c r="B74" s="26" t="s">
        <v>178</v>
      </c>
      <c r="C74" t="s">
        <v>208</v>
      </c>
      <c r="D74" t="s">
        <v>280</v>
      </c>
      <c r="E74" t="s">
        <v>286</v>
      </c>
      <c r="F74" t="s">
        <v>360</v>
      </c>
      <c r="G74" t="s">
        <v>287</v>
      </c>
      <c r="H74" t="s">
        <v>438</v>
      </c>
      <c r="J74" s="29" t="s">
        <v>505</v>
      </c>
    </row>
    <row r="75" spans="1:10" ht="14.25">
      <c r="A75" s="25" t="s">
        <v>136</v>
      </c>
      <c r="B75" s="26" t="s">
        <v>204</v>
      </c>
      <c r="C75" t="s">
        <v>208</v>
      </c>
      <c r="D75" t="s">
        <v>281</v>
      </c>
      <c r="E75" t="s">
        <v>286</v>
      </c>
      <c r="F75" t="s">
        <v>361</v>
      </c>
      <c r="G75" t="s">
        <v>287</v>
      </c>
      <c r="H75" t="s">
        <v>439</v>
      </c>
      <c r="J75" s="29" t="s">
        <v>506</v>
      </c>
    </row>
    <row r="76" spans="1:10" ht="14.25">
      <c r="A76" s="25" t="s">
        <v>137</v>
      </c>
      <c r="B76" s="26" t="s">
        <v>185</v>
      </c>
      <c r="C76" t="s">
        <v>208</v>
      </c>
      <c r="D76" t="s">
        <v>282</v>
      </c>
      <c r="E76" t="s">
        <v>286</v>
      </c>
      <c r="F76" t="s">
        <v>362</v>
      </c>
      <c r="G76" t="s">
        <v>287</v>
      </c>
      <c r="H76" t="s">
        <v>440</v>
      </c>
      <c r="J76" s="41" t="s">
        <v>507</v>
      </c>
    </row>
    <row r="77" spans="1:10" ht="14.25">
      <c r="A77" s="25" t="s">
        <v>138</v>
      </c>
      <c r="B77" s="26" t="s">
        <v>205</v>
      </c>
      <c r="C77" t="s">
        <v>208</v>
      </c>
      <c r="D77" t="s">
        <v>283</v>
      </c>
      <c r="E77" t="s">
        <v>286</v>
      </c>
      <c r="F77" t="s">
        <v>363</v>
      </c>
      <c r="G77" t="s">
        <v>287</v>
      </c>
      <c r="H77" t="s">
        <v>441</v>
      </c>
      <c r="J77" s="41" t="s">
        <v>448</v>
      </c>
    </row>
    <row r="78" spans="1:10" ht="14.25">
      <c r="A78" s="25" t="s">
        <v>139</v>
      </c>
      <c r="B78" s="26" t="s">
        <v>188</v>
      </c>
      <c r="C78" t="s">
        <v>208</v>
      </c>
      <c r="D78" t="s">
        <v>284</v>
      </c>
      <c r="E78" t="s">
        <v>286</v>
      </c>
      <c r="F78" t="s">
        <v>364</v>
      </c>
      <c r="G78" t="s">
        <v>287</v>
      </c>
      <c r="H78" t="s">
        <v>442</v>
      </c>
      <c r="J78" s="41" t="s">
        <v>531</v>
      </c>
    </row>
    <row r="79" spans="1:10">
      <c r="D79" t="s">
        <v>285</v>
      </c>
      <c r="E79" t="s">
        <v>286</v>
      </c>
      <c r="F79" t="s">
        <v>365</v>
      </c>
      <c r="G79" t="s">
        <v>287</v>
      </c>
      <c r="H79" t="s">
        <v>443</v>
      </c>
      <c r="J79" s="41" t="s">
        <v>514</v>
      </c>
    </row>
    <row r="80" spans="1:10">
      <c r="F80" t="s">
        <v>545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校長・教員（入力用）</vt:lpstr>
      <vt:lpstr>記入例R9</vt:lpstr>
      <vt:lpstr>記入について </vt:lpstr>
      <vt:lpstr>Sheet3</vt:lpstr>
      <vt:lpstr>'記入について '!Print_Area</vt:lpstr>
      <vt:lpstr>記入例R9!Print_Area</vt:lpstr>
      <vt:lpstr>'校長・教員（入力用）'!Print_Area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簑輪佳苗</cp:lastModifiedBy>
  <cp:lastPrinted>2025-08-17T03:30:25Z</cp:lastPrinted>
  <dcterms:created xsi:type="dcterms:W3CDTF">2011-04-28T00:06:30Z</dcterms:created>
  <dcterms:modified xsi:type="dcterms:W3CDTF">2026-10-05T03:05:58Z</dcterms:modified>
</cp:coreProperties>
</file>